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denisnatalcuk/Downloads/"/>
    </mc:Choice>
  </mc:AlternateContent>
  <xr:revisionPtr revIDLastSave="0" documentId="13_ncr:1_{23D77FFD-FCF4-1048-B233-84CC3C1FE11A}" xr6:coauthVersionLast="47" xr6:coauthVersionMax="47" xr10:uidLastSave="{00000000-0000-0000-0000-000000000000}"/>
  <bookViews>
    <workbookView xWindow="0" yWindow="620" windowWidth="38400" windowHeight="19180" xr2:uid="{00000000-000D-0000-FFFF-FFFF00000000}"/>
  </bookViews>
  <sheets>
    <sheet name="Русская версия " sheetId="1" r:id="rId1"/>
    <sheet name="English version" sheetId="2" r:id="rId2"/>
    <sheet name="Қазақша нұсқасы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" l="1"/>
  <c r="H23" i="3"/>
  <c r="H21" i="3"/>
  <c r="H20" i="3"/>
  <c r="H18" i="3"/>
  <c r="H17" i="3"/>
  <c r="H15" i="3"/>
  <c r="H13" i="3"/>
  <c r="H10" i="3"/>
  <c r="G7" i="3"/>
  <c r="H29" i="2"/>
  <c r="H23" i="2"/>
  <c r="H21" i="2"/>
  <c r="H20" i="2"/>
  <c r="H18" i="2"/>
  <c r="H17" i="2"/>
  <c r="H15" i="2"/>
  <c r="H13" i="2"/>
  <c r="H10" i="2"/>
  <c r="G7" i="2"/>
  <c r="H23" i="1"/>
  <c r="H21" i="1"/>
  <c r="H20" i="1"/>
  <c r="H18" i="1"/>
  <c r="H17" i="1"/>
  <c r="H10" i="1"/>
  <c r="H15" i="1"/>
  <c r="H29" i="1"/>
  <c r="H13" i="1"/>
  <c r="G7" i="1"/>
</calcChain>
</file>

<file path=xl/sharedStrings.xml><?xml version="1.0" encoding="utf-8"?>
<sst xmlns="http://schemas.openxmlformats.org/spreadsheetml/2006/main" count="426" uniqueCount="241">
  <si>
    <t>Номер контракта на  недропользование</t>
  </si>
  <si>
    <t>Код предмета закупа</t>
  </si>
  <si>
    <t>Код ЕНС ТРУ</t>
  </si>
  <si>
    <t xml:space="preserve">Наименование закупок </t>
  </si>
  <si>
    <t>Единица измерения</t>
  </si>
  <si>
    <t>Планируемый объем закупа в натуральном выражении</t>
  </si>
  <si>
    <t>Планируемая сумма закупа без учета НДС, тыс. тенге</t>
  </si>
  <si>
    <t>Способ закупки</t>
  </si>
  <si>
    <t>Срок проведения закупок</t>
  </si>
  <si>
    <t>Товары</t>
  </si>
  <si>
    <t>5238-УВС-СП</t>
  </si>
  <si>
    <t>192026.520.000000</t>
  </si>
  <si>
    <t>Поставка дизельного топлива</t>
  </si>
  <si>
    <t>Работы</t>
  </si>
  <si>
    <t>Услуги</t>
  </si>
  <si>
    <t>091012.900.000030</t>
  </si>
  <si>
    <t>091012.990.000005</t>
  </si>
  <si>
    <t>781011.000.000003</t>
  </si>
  <si>
    <t>613020.000.000000</t>
  </si>
  <si>
    <t>301192.000.000002</t>
  </si>
  <si>
    <t>712019.000.000003</t>
  </si>
  <si>
    <t>504021.000.000000</t>
  </si>
  <si>
    <t>712019.000.000011</t>
  </si>
  <si>
    <t>749020.000.000130</t>
  </si>
  <si>
    <t>Услуга по обязательному экологическому страхованию</t>
  </si>
  <si>
    <t>773919.100.000000</t>
  </si>
  <si>
    <t>181219.900.000005</t>
  </si>
  <si>
    <t>749020.000.000009</t>
  </si>
  <si>
    <t>Ликвидация последствий недропользования/Страхование последствий недропользования</t>
  </si>
  <si>
    <t>Обязательное страхование гражданско-правовой ответственности (ГПО) владельцев объектов, деятельность которых связана с опасностью причинения вреда третьим лицам</t>
  </si>
  <si>
    <t>СПОСОБ ЗАКУПКИ</t>
  </si>
  <si>
    <t>СРОК ПРОВЕДЕНИЯ           ЗАКУПОК</t>
  </si>
  <si>
    <t>ЕДИНИЦА ИЗМЕРЕНИЯ</t>
  </si>
  <si>
    <t xml:space="preserve">КОД ПРЕДМЕТА ЗАКУПА </t>
  </si>
  <si>
    <t>201-открытый конкурс</t>
  </si>
  <si>
    <t>QAN1 - 1 квартал</t>
  </si>
  <si>
    <t>0 - товар</t>
  </si>
  <si>
    <t>203-ценовое предложение</t>
  </si>
  <si>
    <t>QAN2 - 2 квартал</t>
  </si>
  <si>
    <t>168 - тонна (метрическая)</t>
  </si>
  <si>
    <t>1 - работы</t>
  </si>
  <si>
    <t>204-из одного источника</t>
  </si>
  <si>
    <t>QAN3 - 3 квартал</t>
  </si>
  <si>
    <t>715 - пара</t>
  </si>
  <si>
    <t>2 - улсуги</t>
  </si>
  <si>
    <t>QAN4 - 4 квартал</t>
  </si>
  <si>
    <t>778 - упаковка</t>
  </si>
  <si>
    <t>SAN1 - 1 полугодие</t>
  </si>
  <si>
    <t>796 - штука</t>
  </si>
  <si>
    <t>SAN2 - 2 полугодие</t>
  </si>
  <si>
    <t>839 - комплект</t>
  </si>
  <si>
    <t>ANN24 - 2024 год</t>
  </si>
  <si>
    <t>5114 - одна услуга</t>
  </si>
  <si>
    <t>1111 - одна работа</t>
  </si>
  <si>
    <t>Среднесрочная программа закупа товаров, работ и услуг на 2025 год</t>
  </si>
  <si>
    <t>Работы по проведению вспомогательных операций при испытании поисковой скважины СГ-8</t>
  </si>
  <si>
    <t>ANN25</t>
  </si>
  <si>
    <t>Услуги по обеспечению бурения с управляемым давлением (БУД/ББВЦ)</t>
  </si>
  <si>
    <t xml:space="preserve">431310.100.000000 </t>
  </si>
  <si>
    <t>Доступ на электронную площадку ЕТС тендер</t>
  </si>
  <si>
    <t xml:space="preserve">Услуги комплексного геомеханического и технологического сопровождения бурения </t>
  </si>
  <si>
    <t>Услуга по аренде автотранспорта с водителем для обеспечения экстренной эвакуации персонала</t>
  </si>
  <si>
    <t>Услуги по аренде земли</t>
  </si>
  <si>
    <t>Услуги по установке кислотных ванн при ликвидации аварий с прихватами бурильного инструмента</t>
  </si>
  <si>
    <t>801019.000.000008</t>
  </si>
  <si>
    <t>Услуги по корректировке рабочего проекта</t>
  </si>
  <si>
    <t>Услуги по обслуживанию веб-сайта</t>
  </si>
  <si>
    <t>Работы по обслуживанию подъездной дороги и буровой площадки</t>
  </si>
  <si>
    <t xml:space="preserve">Услуги по установке пакерно-запорного оборудования для технологических операций в скважине и их инженерное сопровождение </t>
  </si>
  <si>
    <t>Услуги по инспекции обсадных труб</t>
  </si>
  <si>
    <t>Услуги по по испытанию скважины СГ-8 участка Каратон подсолевой</t>
  </si>
  <si>
    <t xml:space="preserve">Услуги по подготвоке нефти и воды </t>
  </si>
  <si>
    <t>Услуги по поставке бромидов и приготовлению и фильтрованию растворов</t>
  </si>
  <si>
    <t>Услуги по аренде офиса в городе Атырау</t>
  </si>
  <si>
    <t>Услуги по разработке дополнения к проекту разведочных работ</t>
  </si>
  <si>
    <t>Услуги по разработке Индивидуального технического проекта (ИТП)</t>
  </si>
  <si>
    <t>Услуги по аренде емкостей для временного накопления отходов</t>
  </si>
  <si>
    <t>Услуги по разработке Технического проекта на строительство 2-х водозаборных скважин</t>
  </si>
  <si>
    <t>Услуги по разработке «Проекта рекультивации нарушаемых земель при строительстве поисковой скважины СГ-8, жилого лагеря и подъездной автодороги на территории Жылыойского района Атырауской области на участке Каратон Подсолевой»</t>
  </si>
  <si>
    <t>421120.200.000000</t>
  </si>
  <si>
    <t>711231.100.000000</t>
  </si>
  <si>
    <t>821913.000.000009</t>
  </si>
  <si>
    <t>620230.000.000003</t>
  </si>
  <si>
    <t>390021.000.000001</t>
  </si>
  <si>
    <t>749020.000.000138</t>
  </si>
  <si>
    <t>Услуги по внутрискважинной очистке эксплуатационной колонны с применением очистного КНБК и предоставлением инженерного сопровождения</t>
  </si>
  <si>
    <t>112 - кубический литр</t>
  </si>
  <si>
    <t>773912.000.000000</t>
  </si>
  <si>
    <t>Medium-Term Procurement Program for Goods, Works and Services for 2025</t>
  </si>
  <si>
    <t>Subsoil Use Contract Number</t>
  </si>
  <si>
    <t>Procurement Item Code</t>
  </si>
  <si>
    <t>Unified Nomenclature System of Goods, Works and Services Code</t>
  </si>
  <si>
    <t xml:space="preserve">Description of Procurement </t>
  </si>
  <si>
    <t>Unit of Measurement</t>
  </si>
  <si>
    <t>Planned Procurement Volume in Physical Terms</t>
  </si>
  <si>
    <t>Planned Procurement Amount Excluding Value-Added Tax, thousand tenge</t>
  </si>
  <si>
    <t>Procurement Method</t>
  </si>
  <si>
    <t>Procurement Period</t>
  </si>
  <si>
    <t>Goods</t>
  </si>
  <si>
    <t>5238-UVS-SP</t>
  </si>
  <si>
    <t>Supply of Diesel Fuel</t>
  </si>
  <si>
    <t>Works</t>
  </si>
  <si>
    <t>Auxiliary Operations for Testing Exploration Well SG-8</t>
  </si>
  <si>
    <t>Maintenance Works for the Access Road and Drilling Site</t>
  </si>
  <si>
    <t>Services</t>
  </si>
  <si>
    <t>Managed Pressure Drilling Services (Managed Pressure Drilling / Balanced Back-Pressure Drilling)</t>
  </si>
  <si>
    <t>Access to the Unified Trading System Electronic Tender Platform</t>
  </si>
  <si>
    <t xml:space="preserve">Integrated Geomechanical and Technological Support Services for Drilling </t>
  </si>
  <si>
    <t>Working Project Adjustment Services</t>
  </si>
  <si>
    <t>Website Maintenance Services</t>
  </si>
  <si>
    <t xml:space="preserve">Services for Installation of Packer and Shutoff Equipment for Well Technological Operations and Engineering Support </t>
  </si>
  <si>
    <t>Casing Inspection Services</t>
  </si>
  <si>
    <t>Well Testing Services for Well SG-8 of the Karaton Subsalt Area</t>
  </si>
  <si>
    <t xml:space="preserve">Oil and Water Preparation Services </t>
  </si>
  <si>
    <t>Services for Supply of Bromides and Preparation and Filtration of Solutions</t>
  </si>
  <si>
    <t>Development Services for the Individual Technical Project (Individual Technical Project)</t>
  </si>
  <si>
    <t>Development Services for the Technical Project for the Construction of Two Water-Intake Wells</t>
  </si>
  <si>
    <t>In-Well Cleaning Services for the Production Casing Using a Cleaning Bottom-Hole Assembly and Provision of Engineering Support</t>
  </si>
  <si>
    <t>Office Rental Services in the City of Atyrau</t>
  </si>
  <si>
    <t>Development Services for an Addendum to the Exploration Project</t>
  </si>
  <si>
    <t>Development Services for the “Land Reclamation Project for Disturbed Lands During the Construction of Exploration Well SG-8, Residential Camp and Access Road in the Zhylyoi District of Atyrau Region in the Karaton Subsalt Area”</t>
  </si>
  <si>
    <t>Mandatory Environmental Insurance Service</t>
  </si>
  <si>
    <t>Vehicle Rental Service with Driver for Emergency Personnel Evacuation</t>
  </si>
  <si>
    <t>Land Lease Services</t>
  </si>
  <si>
    <t>Acid Bath Installation Services for Eliminating Stuck Pipe Incidents</t>
  </si>
  <si>
    <t>Rental Services for Waste Temporary Storage Containers</t>
  </si>
  <si>
    <t>Remediation of Subsoil Use Consequences / Insurance of Subsoil Use Consequences</t>
  </si>
  <si>
    <t>Mandatory Insurance of Civil Liability of Owners of Facilities Whose Activities Pose a Risk of Harm to Third Parties (Civil Liability)</t>
  </si>
  <si>
    <t>METHOD OF PROCUREMENT</t>
  </si>
  <si>
    <t>PROCUREMENT PERIOD</t>
  </si>
  <si>
    <t>UNIT OF MEASUREMENT</t>
  </si>
  <si>
    <t xml:space="preserve">PROCUREMENT ITEM CODE </t>
  </si>
  <si>
    <t>201-open tender</t>
  </si>
  <si>
    <t>QAN1 - 1st quarter</t>
  </si>
  <si>
    <t>112 - cubic liter</t>
  </si>
  <si>
    <t>0 - goods</t>
  </si>
  <si>
    <t>203-price quotation</t>
  </si>
  <si>
    <t>QAN2 - 2nd quarter</t>
  </si>
  <si>
    <t>168 - metric ton</t>
  </si>
  <si>
    <t>1 - works</t>
  </si>
  <si>
    <t>204-single-source procurement</t>
  </si>
  <si>
    <t>QAN3 - 3rd quarter</t>
  </si>
  <si>
    <t>715 - pair</t>
  </si>
  <si>
    <t>2 - services</t>
  </si>
  <si>
    <t>QAN4 - 4th quarter</t>
  </si>
  <si>
    <t>778 - package</t>
  </si>
  <si>
    <t>SAN1 - 1st half-year</t>
  </si>
  <si>
    <t>796 - piece</t>
  </si>
  <si>
    <t>SAN2 - 2nd half-year</t>
  </si>
  <si>
    <t>839 - set</t>
  </si>
  <si>
    <t>ANN24 - 2024 year</t>
  </si>
  <si>
    <t>5114 - one service</t>
  </si>
  <si>
    <t>1111 - one work</t>
  </si>
  <si>
    <r>
      <rPr>
        <b/>
        <sz val="12"/>
        <color rgb="FF000000"/>
        <rFont val="Times New Roman"/>
        <family val="1"/>
      </rPr>
      <t>Тауарларды, жұмыстарды және қызметтерді сатып алудың 2025 жылға арналған орта мерзімді бағдарламасы</t>
    </r>
  </si>
  <si>
    <r>
      <rPr>
        <sz val="10"/>
        <color rgb="FF000000"/>
        <rFont val="Times New Roman"/>
        <family val="1"/>
      </rPr>
      <t>Жер қойнауын пайдалануға арналған келісімшарт нөмірі</t>
    </r>
  </si>
  <si>
    <r>
      <rPr>
        <sz val="10"/>
        <color rgb="FF000000"/>
        <rFont val="Times New Roman"/>
        <family val="1"/>
      </rPr>
      <t>Сатып алу нысанасының коды</t>
    </r>
  </si>
  <si>
    <r>
      <rPr>
        <sz val="10"/>
        <color rgb="FF000000"/>
        <rFont val="Times New Roman"/>
        <family val="1"/>
      </rPr>
      <t>ТЖКҚ БНА коды</t>
    </r>
  </si>
  <si>
    <r>
      <rPr>
        <sz val="10"/>
        <color rgb="FF000000"/>
        <rFont val="Times New Roman"/>
        <family val="1"/>
      </rPr>
      <t xml:space="preserve">Сатып алу атауы </t>
    </r>
  </si>
  <si>
    <r>
      <rPr>
        <sz val="10"/>
        <color rgb="FF000000"/>
        <rFont val="Times New Roman"/>
        <family val="1"/>
      </rPr>
      <t>Өлшем бірлігі</t>
    </r>
  </si>
  <si>
    <r>
      <rPr>
        <sz val="10"/>
        <color rgb="FF000000"/>
        <rFont val="Times New Roman"/>
        <family val="1"/>
      </rPr>
      <t>Заттай түрде сатып алудың жоспарланған көлемі</t>
    </r>
  </si>
  <si>
    <r>
      <rPr>
        <sz val="10"/>
        <color rgb="FF000000"/>
        <rFont val="Times New Roman"/>
        <family val="1"/>
      </rPr>
      <t>ҚҚС есебінсіз сатып алудың жоспарланған сомасы, мың теңге</t>
    </r>
  </si>
  <si>
    <r>
      <rPr>
        <sz val="10"/>
        <color rgb="FF000000"/>
        <rFont val="Times New Roman"/>
        <family val="1"/>
      </rPr>
      <t>Сатып алу әдісі</t>
    </r>
  </si>
  <si>
    <r>
      <rPr>
        <sz val="10"/>
        <color rgb="FF000000"/>
        <rFont val="Times New Roman"/>
        <family val="1"/>
      </rPr>
      <t>Сатып алуды өткізу мерзімі</t>
    </r>
  </si>
  <si>
    <r>
      <rPr>
        <b/>
        <sz val="10"/>
        <color rgb="FF000000"/>
        <rFont val="Times New Roman"/>
        <family val="1"/>
        <charset val="204"/>
      </rPr>
      <t>Тауарлар</t>
    </r>
  </si>
  <si>
    <r>
      <rPr>
        <sz val="10"/>
        <color rgb="FF000000"/>
        <rFont val="Times New Roman"/>
        <family val="1"/>
      </rPr>
      <t>5238-УВС-СП</t>
    </r>
  </si>
  <si>
    <r>
      <rPr>
        <sz val="10"/>
        <color rgb="FF000000"/>
        <rFont val="Times New Roman"/>
        <family val="1"/>
      </rPr>
      <t>192026.520.000000</t>
    </r>
  </si>
  <si>
    <r>
      <rPr>
        <sz val="10"/>
        <color rgb="FF000000"/>
        <rFont val="Times New Roman"/>
        <family val="1"/>
      </rPr>
      <t>Дизель отынын жеткізу</t>
    </r>
  </si>
  <si>
    <r>
      <rPr>
        <sz val="10"/>
        <color rgb="FF000000"/>
        <rFont val="Times New Roman"/>
        <family val="1"/>
      </rPr>
      <t>ANN25</t>
    </r>
  </si>
  <si>
    <r>
      <rPr>
        <b/>
        <sz val="10"/>
        <color rgb="FF000000"/>
        <rFont val="Times New Roman"/>
        <family val="1"/>
        <charset val="204"/>
      </rPr>
      <t>Жұмыстар</t>
    </r>
  </si>
  <si>
    <r>
      <rPr>
        <sz val="10"/>
        <color rgb="FF000000"/>
        <rFont val="Times New Roman"/>
        <family val="1"/>
      </rPr>
      <t xml:space="preserve">431310.100.000000 </t>
    </r>
  </si>
  <si>
    <r>
      <rPr>
        <sz val="10"/>
        <color rgb="FF000000"/>
        <rFont val="Times New Roman"/>
        <family val="1"/>
      </rPr>
      <t>СГ-8 іздестіру ұңғымасын сынау кезінде көмекші операцияларды жүргізу бойынша жұмыстар</t>
    </r>
  </si>
  <si>
    <r>
      <rPr>
        <sz val="10"/>
        <color rgb="FF000000"/>
        <rFont val="Times New Roman"/>
        <family val="1"/>
      </rPr>
      <t>421120.200.000000</t>
    </r>
  </si>
  <si>
    <r>
      <rPr>
        <sz val="10"/>
        <color rgb="FF000000"/>
        <rFont val="Times New Roman"/>
        <family val="1"/>
      </rPr>
      <t>Кірме жол мен бұрғылау алаңына қызмет көрсету бойынша жұмыстар</t>
    </r>
  </si>
  <si>
    <r>
      <rPr>
        <b/>
        <sz val="10"/>
        <color rgb="FF000000"/>
        <rFont val="Times New Roman"/>
        <family val="1"/>
        <charset val="204"/>
      </rPr>
      <t>Қызметтер</t>
    </r>
  </si>
  <si>
    <r>
      <rPr>
        <sz val="10"/>
        <color rgb="FF000000"/>
        <rFont val="Times New Roman"/>
        <family val="1"/>
      </rPr>
      <t>Қысыммен басқарылатын бұрғылауды қамтамасыз ету қызметтері (БУД/ББВЦ)</t>
    </r>
  </si>
  <si>
    <r>
      <rPr>
        <sz val="10"/>
        <color rgb="FF000000"/>
        <rFont val="Times New Roman"/>
        <family val="1"/>
      </rPr>
      <t>091012.900.000030</t>
    </r>
  </si>
  <si>
    <r>
      <rPr>
        <sz val="10"/>
        <color rgb="FF000000"/>
        <rFont val="Times New Roman"/>
        <family val="1"/>
      </rPr>
      <t>ЕТС тендер электрондық алаңына қол жеткізу</t>
    </r>
  </si>
  <si>
    <r>
      <rPr>
        <sz val="10"/>
        <color rgb="FF000000"/>
        <rFont val="Times New Roman"/>
        <family val="1"/>
      </rPr>
      <t>711231.100.000000</t>
    </r>
  </si>
  <si>
    <r>
      <rPr>
        <sz val="10"/>
        <color rgb="FF000000"/>
        <rFont val="Times New Roman"/>
        <family val="1"/>
      </rPr>
      <t xml:space="preserve">Бұрғылауды кешенді геомеханикалық және технологиялық сүйемелдеу қызметтері </t>
    </r>
  </si>
  <si>
    <r>
      <rPr>
        <sz val="10"/>
        <color rgb="FF000000"/>
        <rFont val="Times New Roman"/>
        <family val="1"/>
      </rPr>
      <t>821913.000.000009</t>
    </r>
  </si>
  <si>
    <r>
      <rPr>
        <sz val="10"/>
        <color rgb="FF000000"/>
        <rFont val="Times New Roman"/>
        <family val="1"/>
      </rPr>
      <t>Жұмыс жобасын түзету бойынша қызметтер</t>
    </r>
  </si>
  <si>
    <r>
      <rPr>
        <sz val="10"/>
        <color rgb="FF000000"/>
        <rFont val="Times New Roman"/>
        <family val="1"/>
      </rPr>
      <t>620230.000.000003</t>
    </r>
  </si>
  <si>
    <r>
      <rPr>
        <sz val="10"/>
        <color rgb="FF000000"/>
        <rFont val="Times New Roman"/>
        <family val="1"/>
      </rPr>
      <t>Веб-сайтқа қызмет көрсету қызметтері</t>
    </r>
  </si>
  <si>
    <r>
      <rPr>
        <sz val="10"/>
        <color rgb="FF000000"/>
        <rFont val="Times New Roman"/>
        <family val="1"/>
      </rPr>
      <t>390021.000.000001</t>
    </r>
  </si>
  <si>
    <r>
      <rPr>
        <sz val="10"/>
        <color rgb="FF000000"/>
        <rFont val="Times New Roman"/>
        <family val="1"/>
      </rPr>
      <t xml:space="preserve">Ұңғымадағы технологиялық операцияларға арналған пакерлік-ілмекті жабдықтарын орнату және оларды инженерлік сүйемелдеу жөніндегі қызметтер </t>
    </r>
  </si>
  <si>
    <r>
      <rPr>
        <sz val="10"/>
        <color rgb="FF000000"/>
        <rFont val="Times New Roman"/>
        <family val="1"/>
      </rPr>
      <t>749020.000.000138</t>
    </r>
  </si>
  <si>
    <r>
      <rPr>
        <sz val="10"/>
        <color rgb="FF000000"/>
        <rFont val="Times New Roman"/>
        <family val="1"/>
      </rPr>
      <t>091012.990.000005</t>
    </r>
  </si>
  <si>
    <r>
      <rPr>
        <sz val="10"/>
        <color rgb="FF000000"/>
        <rFont val="Times New Roman"/>
        <family val="1"/>
      </rPr>
      <t>Каратон подсолевой учаскесінің СГ-8 ұңғымасын сынау жөніндегі қызметтер</t>
    </r>
  </si>
  <si>
    <r>
      <rPr>
        <sz val="10"/>
        <color rgb="FF000000"/>
        <rFont val="Times New Roman"/>
        <family val="1"/>
      </rPr>
      <t>781011.000.000003</t>
    </r>
  </si>
  <si>
    <r>
      <rPr>
        <sz val="10"/>
        <color rgb="FF000000"/>
        <rFont val="Times New Roman"/>
        <family val="1"/>
      </rPr>
      <t xml:space="preserve">Мұнай және су дайындау жөніндегі қызметтер </t>
    </r>
  </si>
  <si>
    <r>
      <rPr>
        <sz val="10"/>
        <color rgb="FF000000"/>
        <rFont val="Times New Roman"/>
        <family val="1"/>
      </rPr>
      <t>613020.000.000000</t>
    </r>
  </si>
  <si>
    <r>
      <rPr>
        <sz val="10"/>
        <color rgb="FF000000"/>
        <rFont val="Times New Roman"/>
        <family val="1"/>
      </rPr>
      <t>Бромидтерді жеткізу және ерітінділерді дайындау және сүзу жөніндегі қызметтер</t>
    </r>
  </si>
  <si>
    <r>
      <rPr>
        <sz val="10"/>
        <color rgb="FF000000"/>
        <rFont val="Times New Roman"/>
        <family val="1"/>
      </rPr>
      <t>301192.000.000002</t>
    </r>
  </si>
  <si>
    <r>
      <rPr>
        <sz val="10"/>
        <color rgb="FF000000"/>
        <rFont val="Times New Roman"/>
        <family val="1"/>
      </rPr>
      <t>Жеке техникалық жобаны (ЖТЖ) әзірлеу жөніндегі қызметтер</t>
    </r>
  </si>
  <si>
    <r>
      <rPr>
        <sz val="10"/>
        <color rgb="FF000000"/>
        <rFont val="Times New Roman"/>
        <family val="1"/>
      </rPr>
      <t>712019.000.000003</t>
    </r>
  </si>
  <si>
    <r>
      <rPr>
        <sz val="10"/>
        <color rgb="FF000000"/>
        <rFont val="Times New Roman"/>
        <family val="1"/>
      </rPr>
      <t>2 су алу ұңғымаларын салуға арналған техникалық жобаны әзірлеу жөніндегі қызметтер</t>
    </r>
  </si>
  <si>
    <r>
      <rPr>
        <sz val="10"/>
        <color rgb="FF000000"/>
        <rFont val="Times New Roman"/>
        <family val="1"/>
      </rPr>
      <t>504021.000.000000</t>
    </r>
  </si>
  <si>
    <r>
      <rPr>
        <sz val="10"/>
        <color rgb="FF000000"/>
        <rFont val="Times New Roman"/>
        <family val="1"/>
      </rPr>
      <t>Тазартқыш ББТҚ қолдана отырып және инженерлік сүйемелдеуді ұсына отырып пайдалану бағаны ұңғымаішілік тазарту жөніндегі қызметтер</t>
    </r>
  </si>
  <si>
    <r>
      <rPr>
        <sz val="10"/>
        <color rgb="FF000000"/>
        <rFont val="Times New Roman"/>
        <family val="1"/>
      </rPr>
      <t>712019.000.000011</t>
    </r>
  </si>
  <si>
    <r>
      <rPr>
        <sz val="10"/>
        <color rgb="FF000000"/>
        <rFont val="Times New Roman"/>
        <family val="1"/>
      </rPr>
      <t>Атырау қаласында кеңсені жалға беру бойынша қызметтер</t>
    </r>
  </si>
  <si>
    <r>
      <rPr>
        <sz val="10"/>
        <color rgb="FF000000"/>
        <rFont val="Times New Roman"/>
        <family val="1"/>
      </rPr>
      <t>Барлау жұмыстарының жобасына толықтыру әзірлеу жөніндегі қызметтер</t>
    </r>
  </si>
  <si>
    <r>
      <rPr>
        <sz val="10"/>
        <color rgb="FF000000"/>
        <rFont val="Times New Roman"/>
        <family val="1"/>
      </rPr>
      <t>"Атырау облысы Жылыой ауданының Каратон Подсолевой учаскесінде СГ-8 іздестіру ұңғымасын, тұрғын лагерін және кіреберіс автожолын салу кезінде бүлінетін жерлерді қалпына келтіру жобасын" әзірлеу жөніндегі қызметтер</t>
    </r>
  </si>
  <si>
    <r>
      <rPr>
        <sz val="10"/>
        <color rgb="FF000000"/>
        <rFont val="Times New Roman"/>
        <family val="1"/>
      </rPr>
      <t>749020.000.000130</t>
    </r>
  </si>
  <si>
    <r>
      <rPr>
        <sz val="10"/>
        <color rgb="FF000000"/>
        <rFont val="Times New Roman"/>
        <family val="1"/>
      </rPr>
      <t>Міндетті экологиялық сақтандыру жөніндегі қызмет</t>
    </r>
  </si>
  <si>
    <r>
      <rPr>
        <sz val="10"/>
        <color rgb="FF000000"/>
        <rFont val="Times New Roman"/>
        <family val="1"/>
      </rPr>
      <t>773919.100.000000</t>
    </r>
  </si>
  <si>
    <r>
      <rPr>
        <sz val="10"/>
        <color rgb="FF000000"/>
        <rFont val="Times New Roman"/>
        <family val="1"/>
      </rPr>
      <t>Персоналды шұғыл эвакуациялауды қамтамасыз ету үшін жүргізушімен автокөлікті жалға беру қызметі</t>
    </r>
  </si>
  <si>
    <r>
      <rPr>
        <sz val="10"/>
        <color rgb="FF000000"/>
        <rFont val="Times New Roman"/>
        <family val="1"/>
      </rPr>
      <t>181219.900.000005</t>
    </r>
  </si>
  <si>
    <r>
      <rPr>
        <sz val="10"/>
        <color rgb="FF000000"/>
        <rFont val="Times New Roman"/>
        <family val="1"/>
      </rPr>
      <t>Жерді жалға беру қызметтері</t>
    </r>
  </si>
  <si>
    <r>
      <rPr>
        <sz val="10"/>
        <color rgb="FF000000"/>
        <rFont val="Times New Roman"/>
        <family val="1"/>
      </rPr>
      <t>801019.000.000008</t>
    </r>
  </si>
  <si>
    <r>
      <rPr>
        <sz val="10"/>
        <color rgb="FF000000"/>
        <rFont val="Times New Roman"/>
        <family val="1"/>
      </rPr>
      <t>Бұрғылау құрал-саймандарын ұстай отырып, апаттарды жою кезінде қышқыл ванналарын орнату жөніндегі қызметтер</t>
    </r>
  </si>
  <si>
    <r>
      <rPr>
        <sz val="10"/>
        <color rgb="FF000000"/>
        <rFont val="Times New Roman"/>
        <family val="1"/>
      </rPr>
      <t>773912.000.000000</t>
    </r>
  </si>
  <si>
    <r>
      <rPr>
        <sz val="10"/>
        <color rgb="FF000000"/>
        <rFont val="Times New Roman"/>
        <family val="1"/>
      </rPr>
      <t>Қалдықтарды уақытша жинақтау үшін сыйымдылықтарды жалға беру жөніндегі қызметтер</t>
    </r>
  </si>
  <si>
    <r>
      <rPr>
        <sz val="10"/>
        <color rgb="FF000000"/>
        <rFont val="Times New Roman"/>
        <family val="1"/>
      </rPr>
      <t>749020.000.000009</t>
    </r>
  </si>
  <si>
    <r>
      <rPr>
        <sz val="10"/>
        <color rgb="FF000000"/>
        <rFont val="Times New Roman"/>
        <family val="1"/>
      </rPr>
      <t>Жер қойнауын пайдалану салдарын жою/Жер қойнауын пайдалану салдарын сақтандыру</t>
    </r>
  </si>
  <si>
    <r>
      <rPr>
        <sz val="10"/>
        <color rgb="FF000000"/>
        <rFont val="Times New Roman"/>
        <family val="1"/>
      </rPr>
      <t>Қызметі үшінші тұлғаларға зиян келтіру қаупімен байланысты объектілер иелерінің азаматтық-құқықтық жауапкершілігін (АҚЖ) міндетті сақтандыру</t>
    </r>
  </si>
  <si>
    <r>
      <rPr>
        <b/>
        <sz val="12"/>
        <rFont val="Times New Roman"/>
        <family val="1"/>
        <charset val="204"/>
      </rPr>
      <t>САТЫП АЛУ ӘДІСІ</t>
    </r>
  </si>
  <si>
    <r>
      <rPr>
        <b/>
        <sz val="12"/>
        <rFont val="Times New Roman"/>
        <family val="1"/>
        <charset val="204"/>
      </rPr>
      <t>САТЫП АЛУДЫ ӨТКІЗУ МЕРЗІМІ</t>
    </r>
  </si>
  <si>
    <r>
      <rPr>
        <b/>
        <sz val="12"/>
        <rFont val="Times New Roman"/>
        <family val="1"/>
        <charset val="204"/>
      </rPr>
      <t>ӨЛШЕМ БІРЛІГІ</t>
    </r>
  </si>
  <si>
    <r>
      <rPr>
        <b/>
        <sz val="12"/>
        <rFont val="Times New Roman"/>
        <family val="1"/>
        <charset val="204"/>
      </rPr>
      <t xml:space="preserve">САТЫП АЛУ НЫСАНАСЫНЫҢ КОДЫ </t>
    </r>
  </si>
  <si>
    <r>
      <rPr>
        <b/>
        <sz val="12"/>
        <rFont val="Times New Roman"/>
        <family val="1"/>
        <charset val="204"/>
      </rPr>
      <t>201-ашық байқау</t>
    </r>
  </si>
  <si>
    <r>
      <rPr>
        <b/>
        <sz val="12"/>
        <rFont val="Times New Roman"/>
        <family val="1"/>
        <charset val="204"/>
      </rPr>
      <t>QAN1 - 1 тоқсан</t>
    </r>
  </si>
  <si>
    <r>
      <rPr>
        <b/>
        <sz val="12"/>
        <rFont val="Times New Roman"/>
        <family val="1"/>
        <charset val="204"/>
      </rPr>
      <t>112 - текше литр</t>
    </r>
  </si>
  <si>
    <r>
      <rPr>
        <b/>
        <sz val="12"/>
        <rFont val="Times New Roman"/>
        <family val="1"/>
        <charset val="204"/>
      </rPr>
      <t>0 - тауар</t>
    </r>
  </si>
  <si>
    <r>
      <rPr>
        <b/>
        <sz val="12"/>
        <rFont val="Times New Roman"/>
        <family val="1"/>
        <charset val="204"/>
      </rPr>
      <t>203-баға ұсынысы</t>
    </r>
  </si>
  <si>
    <r>
      <rPr>
        <b/>
        <sz val="12"/>
        <rFont val="Times New Roman"/>
        <family val="1"/>
        <charset val="204"/>
      </rPr>
      <t>QAN2 - 2 тоқсан</t>
    </r>
  </si>
  <si>
    <r>
      <rPr>
        <b/>
        <sz val="12"/>
        <rFont val="Times New Roman"/>
        <family val="1"/>
        <charset val="204"/>
      </rPr>
      <t>168 - тонна (метрикалық)</t>
    </r>
  </si>
  <si>
    <r>
      <rPr>
        <b/>
        <sz val="12"/>
        <rFont val="Times New Roman"/>
        <family val="1"/>
        <charset val="204"/>
      </rPr>
      <t>1 - жұмыстар</t>
    </r>
  </si>
  <si>
    <r>
      <rPr>
        <b/>
        <sz val="12"/>
        <rFont val="Times New Roman"/>
        <family val="1"/>
        <charset val="204"/>
      </rPr>
      <t>204-бір көзден алу</t>
    </r>
  </si>
  <si>
    <r>
      <rPr>
        <b/>
        <sz val="12"/>
        <rFont val="Times New Roman"/>
        <family val="1"/>
        <charset val="204"/>
      </rPr>
      <t>QAN3 - 3 тоқсан</t>
    </r>
  </si>
  <si>
    <r>
      <rPr>
        <b/>
        <sz val="12"/>
        <rFont val="Times New Roman"/>
        <family val="1"/>
        <charset val="204"/>
      </rPr>
      <t>715 - жұп</t>
    </r>
  </si>
  <si>
    <r>
      <rPr>
        <b/>
        <sz val="12"/>
        <rFont val="Times New Roman"/>
        <family val="1"/>
        <charset val="204"/>
      </rPr>
      <t>2 - қызметтер</t>
    </r>
  </si>
  <si>
    <r>
      <rPr>
        <b/>
        <sz val="12"/>
        <rFont val="Times New Roman"/>
        <family val="1"/>
        <charset val="204"/>
      </rPr>
      <t>QAN4 - 4 тоқсан</t>
    </r>
  </si>
  <si>
    <r>
      <rPr>
        <b/>
        <sz val="12"/>
        <rFont val="Times New Roman"/>
        <family val="1"/>
        <charset val="204"/>
      </rPr>
      <t>778 - қаптама</t>
    </r>
  </si>
  <si>
    <r>
      <rPr>
        <b/>
        <sz val="12"/>
        <rFont val="Times New Roman"/>
        <family val="1"/>
        <charset val="204"/>
      </rPr>
      <t>SAN1 - 1 жартыжылдық</t>
    </r>
  </si>
  <si>
    <r>
      <rPr>
        <b/>
        <sz val="12"/>
        <rFont val="Times New Roman"/>
        <family val="1"/>
        <charset val="204"/>
      </rPr>
      <t>796 - дана</t>
    </r>
  </si>
  <si>
    <r>
      <rPr>
        <b/>
        <sz val="12"/>
        <rFont val="Times New Roman"/>
        <family val="1"/>
        <charset val="204"/>
      </rPr>
      <t>SAN2 - 2 жартыжылдық</t>
    </r>
  </si>
  <si>
    <r>
      <rPr>
        <b/>
        <sz val="12"/>
        <rFont val="Times New Roman"/>
        <family val="1"/>
        <charset val="204"/>
      </rPr>
      <t>839 - жинақ</t>
    </r>
  </si>
  <si>
    <r>
      <rPr>
        <b/>
        <sz val="12"/>
        <rFont val="Times New Roman"/>
        <family val="1"/>
        <charset val="204"/>
      </rPr>
      <t>ANN24 - 2024 жыл</t>
    </r>
  </si>
  <si>
    <r>
      <rPr>
        <b/>
        <sz val="12"/>
        <rFont val="Times New Roman"/>
        <family val="1"/>
        <charset val="204"/>
      </rPr>
      <t>5114 - бір қызмет</t>
    </r>
  </si>
  <si>
    <r>
      <rPr>
        <b/>
        <sz val="12"/>
        <rFont val="Times New Roman"/>
        <family val="1"/>
        <charset val="204"/>
      </rPr>
      <t>1111 - бір жұмыс</t>
    </r>
  </si>
  <si>
    <t>Шегендеу құбырларын инспекциялау жөніндегі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</si>
</sst>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 * #,##0&quot;    &quot;;\-* #,##0&quot;    &quot;;\ * \-#&quot;    &quot;;\ @\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  <charset val="204"/>
    </font>
    <font>
      <sz val="10"/>
      <color rgb="FF1111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0"/>
    <xf numFmtId="0" fontId="13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1" fillId="0" borderId="0" xfId="1" applyBorder="1" applyAlignment="1" applyProtection="1">
      <alignment vertical="center"/>
    </xf>
    <xf numFmtId="0" fontId="2" fillId="0" borderId="0" xfId="0" applyFont="1" applyAlignment="1">
      <alignment horizontal="left" vertical="center" wrapText="1"/>
    </xf>
    <xf numFmtId="3" fontId="8" fillId="0" borderId="0" xfId="2" applyNumberFormat="1" applyFont="1"/>
    <xf numFmtId="0" fontId="9" fillId="0" borderId="0" xfId="0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1" fillId="0" borderId="0" xfId="3" applyNumberFormat="1" applyFont="1" applyAlignment="1">
      <alignment horizontal="center" vertical="center" wrapText="1"/>
    </xf>
    <xf numFmtId="0" fontId="12" fillId="0" borderId="0" xfId="3" applyFont="1"/>
    <xf numFmtId="0" fontId="11" fillId="0" borderId="0" xfId="3" applyFont="1"/>
    <xf numFmtId="4" fontId="11" fillId="0" borderId="0" xfId="3" applyNumberFormat="1" applyFont="1" applyAlignment="1">
      <alignment horizontal="left"/>
    </xf>
    <xf numFmtId="4" fontId="14" fillId="0" borderId="0" xfId="3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43" fontId="2" fillId="0" borderId="1" xfId="1" applyFont="1" applyFill="1" applyBorder="1" applyAlignment="1" applyProtection="1">
      <alignment horizontal="right" vertical="top" wrapText="1"/>
    </xf>
    <xf numFmtId="0" fontId="2" fillId="0" borderId="1" xfId="0" applyFont="1" applyBorder="1" applyAlignment="1">
      <alignment horizontal="right" vertical="center"/>
    </xf>
    <xf numFmtId="43" fontId="6" fillId="0" borderId="1" xfId="1" applyFont="1" applyFill="1" applyBorder="1" applyAlignment="1" applyProtection="1">
      <alignment horizontal="right" vertical="top" wrapText="1"/>
    </xf>
    <xf numFmtId="0" fontId="5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</xf>
    <xf numFmtId="43" fontId="0" fillId="0" borderId="0" xfId="1" applyFont="1" applyBorder="1" applyAlignment="1" applyProtection="1">
      <alignment vertical="center"/>
    </xf>
    <xf numFmtId="0" fontId="15" fillId="0" borderId="0" xfId="3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3" applyFont="1" applyAlignment="1">
      <alignment horizontal="center" vertical="center" wrapText="1"/>
    </xf>
    <xf numFmtId="0" fontId="11" fillId="0" borderId="0" xfId="4" applyFont="1" applyAlignment="1">
      <alignment horizontal="left" vertical="center" wrapText="1"/>
    </xf>
  </cellXfs>
  <cellStyles count="5">
    <cellStyle name="Обычный" xfId="0" builtinId="0"/>
    <cellStyle name="Обычный 6" xfId="2" xr:uid="{47A98345-2195-48F2-A10E-CE155804311D}"/>
    <cellStyle name="Обычный 7" xfId="3" xr:uid="{A1757027-DCE0-49B2-8A3B-69566F325B96}"/>
    <cellStyle name="Обычный_Лист1" xfId="4" xr:uid="{6E4F3300-5152-4422-A751-366E316D6AF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44"/>
  <sheetViews>
    <sheetView tabSelected="1" view="pageBreakPreview" zoomScale="130" zoomScaleNormal="100" zoomScaleSheetLayoutView="130" workbookViewId="0">
      <selection activeCell="A2" sqref="A2:J2"/>
    </sheetView>
  </sheetViews>
  <sheetFormatPr baseColWidth="10" defaultColWidth="9.1640625" defaultRowHeight="15"/>
  <cols>
    <col min="1" max="1" width="18.83203125" style="1" customWidth="1"/>
    <col min="2" max="2" width="9.33203125" style="1" customWidth="1"/>
    <col min="3" max="3" width="19.33203125" style="1" customWidth="1"/>
    <col min="4" max="4" width="17.5" customWidth="1"/>
    <col min="5" max="5" width="32.33203125" customWidth="1"/>
    <col min="6" max="6" width="11.1640625" style="2" customWidth="1"/>
    <col min="7" max="7" width="13.5" style="2" customWidth="1"/>
    <col min="8" max="8" width="15.33203125" style="3" customWidth="1"/>
    <col min="9" max="9" width="8" style="1" customWidth="1"/>
    <col min="10" max="10" width="11.33203125" style="6" customWidth="1"/>
    <col min="11" max="1014" width="9.1640625" style="1"/>
  </cols>
  <sheetData>
    <row r="1" spans="1:10" ht="12.75" customHeight="1">
      <c r="I1" s="4"/>
      <c r="J1" s="4"/>
    </row>
    <row r="2" spans="1:10" ht="13.5" customHeight="1">
      <c r="A2" s="26" t="s">
        <v>54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4.25" customHeight="1"/>
    <row r="4" spans="1:10" ht="70.5" customHeight="1">
      <c r="A4" s="14" t="s">
        <v>0</v>
      </c>
      <c r="B4" s="14" t="s">
        <v>1</v>
      </c>
      <c r="C4" s="14" t="s">
        <v>2</v>
      </c>
      <c r="D4" s="27" t="s">
        <v>3</v>
      </c>
      <c r="E4" s="27"/>
      <c r="F4" s="14" t="s">
        <v>4</v>
      </c>
      <c r="G4" s="14" t="s">
        <v>5</v>
      </c>
      <c r="H4" s="22" t="s">
        <v>6</v>
      </c>
      <c r="I4" s="14" t="s">
        <v>7</v>
      </c>
      <c r="J4" s="14" t="s">
        <v>8</v>
      </c>
    </row>
    <row r="5" spans="1:10" ht="13.5" customHeight="1">
      <c r="A5" s="14">
        <v>1</v>
      </c>
      <c r="B5" s="14">
        <v>2</v>
      </c>
      <c r="C5" s="14">
        <v>3</v>
      </c>
      <c r="D5" s="28">
        <v>4</v>
      </c>
      <c r="E5" s="28"/>
      <c r="F5" s="14">
        <v>5</v>
      </c>
      <c r="G5" s="14">
        <v>6</v>
      </c>
      <c r="H5" s="23">
        <v>7</v>
      </c>
      <c r="I5" s="14">
        <v>8</v>
      </c>
      <c r="J5" s="14">
        <v>9</v>
      </c>
    </row>
    <row r="6" spans="1:10" ht="13.5" customHeight="1">
      <c r="A6" s="29" t="s">
        <v>9</v>
      </c>
      <c r="B6" s="29"/>
      <c r="C6" s="29"/>
      <c r="D6" s="29"/>
      <c r="E6" s="29"/>
      <c r="F6" s="29"/>
      <c r="G6" s="29"/>
      <c r="H6" s="29"/>
      <c r="I6" s="29"/>
      <c r="J6" s="29"/>
    </row>
    <row r="7" spans="1:10">
      <c r="A7" s="14" t="s">
        <v>10</v>
      </c>
      <c r="B7" s="15">
        <v>0</v>
      </c>
      <c r="C7" s="14" t="s">
        <v>11</v>
      </c>
      <c r="D7" s="30" t="s">
        <v>12</v>
      </c>
      <c r="E7" s="31"/>
      <c r="F7" s="21">
        <v>112</v>
      </c>
      <c r="G7" s="17">
        <f>3011+2098</f>
        <v>5109</v>
      </c>
      <c r="H7" s="18">
        <v>943758.29</v>
      </c>
      <c r="I7" s="17">
        <v>201</v>
      </c>
      <c r="J7" s="17" t="s">
        <v>56</v>
      </c>
    </row>
    <row r="8" spans="1:10">
      <c r="A8" s="29" t="s">
        <v>13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30" customHeight="1">
      <c r="A9" s="14" t="s">
        <v>10</v>
      </c>
      <c r="B9" s="15">
        <v>1</v>
      </c>
      <c r="C9" s="14" t="s">
        <v>58</v>
      </c>
      <c r="D9" s="32" t="s">
        <v>55</v>
      </c>
      <c r="E9" s="32"/>
      <c r="F9" s="16">
        <v>1111</v>
      </c>
      <c r="G9" s="17">
        <v>1</v>
      </c>
      <c r="H9" s="18">
        <v>2077261.764</v>
      </c>
      <c r="I9" s="17">
        <v>201</v>
      </c>
      <c r="J9" s="17" t="s">
        <v>56</v>
      </c>
    </row>
    <row r="10" spans="1:10" ht="32.25" customHeight="1">
      <c r="A10" s="14" t="s">
        <v>10</v>
      </c>
      <c r="B10" s="15">
        <v>1</v>
      </c>
      <c r="C10" s="14" t="s">
        <v>79</v>
      </c>
      <c r="D10" s="32" t="s">
        <v>67</v>
      </c>
      <c r="E10" s="32"/>
      <c r="F10" s="16">
        <v>1111</v>
      </c>
      <c r="G10" s="17">
        <v>1</v>
      </c>
      <c r="H10" s="18">
        <f>54986400/1.12/1000</f>
        <v>49094.999999999993</v>
      </c>
      <c r="I10" s="17">
        <v>203</v>
      </c>
      <c r="J10" s="17" t="s">
        <v>56</v>
      </c>
    </row>
    <row r="11" spans="1:10">
      <c r="A11" s="29" t="s">
        <v>14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34.5" customHeight="1">
      <c r="A12" s="14" t="s">
        <v>10</v>
      </c>
      <c r="B12" s="15">
        <v>2</v>
      </c>
      <c r="C12" s="14" t="s">
        <v>58</v>
      </c>
      <c r="D12" s="32" t="s">
        <v>57</v>
      </c>
      <c r="E12" s="32"/>
      <c r="F12" s="16">
        <v>5114</v>
      </c>
      <c r="G12" s="17">
        <v>1</v>
      </c>
      <c r="H12" s="18">
        <v>1215974.085</v>
      </c>
      <c r="I12" s="17">
        <v>201</v>
      </c>
      <c r="J12" s="17" t="s">
        <v>56</v>
      </c>
    </row>
    <row r="13" spans="1:10" ht="27.75" customHeight="1">
      <c r="A13" s="14" t="s">
        <v>10</v>
      </c>
      <c r="B13" s="15">
        <v>2</v>
      </c>
      <c r="C13" s="14" t="s">
        <v>15</v>
      </c>
      <c r="D13" s="32" t="s">
        <v>59</v>
      </c>
      <c r="E13" s="32"/>
      <c r="F13" s="16">
        <v>5114</v>
      </c>
      <c r="G13" s="17">
        <v>1</v>
      </c>
      <c r="H13" s="18">
        <f>16800000/1.12/1000</f>
        <v>14999.999999999998</v>
      </c>
      <c r="I13" s="17">
        <v>204</v>
      </c>
      <c r="J13" s="17" t="s">
        <v>56</v>
      </c>
    </row>
    <row r="14" spans="1:10" ht="28.5" customHeight="1">
      <c r="A14" s="14" t="s">
        <v>10</v>
      </c>
      <c r="B14" s="15">
        <v>2</v>
      </c>
      <c r="C14" s="14" t="s">
        <v>80</v>
      </c>
      <c r="D14" s="32" t="s">
        <v>60</v>
      </c>
      <c r="E14" s="32"/>
      <c r="F14" s="16">
        <v>5114</v>
      </c>
      <c r="G14" s="17">
        <v>1</v>
      </c>
      <c r="H14" s="18">
        <v>134300</v>
      </c>
      <c r="I14" s="17">
        <v>203</v>
      </c>
      <c r="J14" s="17" t="s">
        <v>56</v>
      </c>
    </row>
    <row r="15" spans="1:10">
      <c r="A15" s="14" t="s">
        <v>10</v>
      </c>
      <c r="B15" s="15">
        <v>2</v>
      </c>
      <c r="C15" s="14" t="s">
        <v>81</v>
      </c>
      <c r="D15" s="32" t="s">
        <v>65</v>
      </c>
      <c r="E15" s="32"/>
      <c r="F15" s="16">
        <v>5114</v>
      </c>
      <c r="G15" s="17">
        <v>1</v>
      </c>
      <c r="H15" s="18">
        <f>1568000/1.12/1000</f>
        <v>1399.9999999999998</v>
      </c>
      <c r="I15" s="17">
        <v>204</v>
      </c>
      <c r="J15" s="17" t="s">
        <v>56</v>
      </c>
    </row>
    <row r="16" spans="1:10">
      <c r="A16" s="14" t="s">
        <v>10</v>
      </c>
      <c r="B16" s="15">
        <v>2</v>
      </c>
      <c r="C16" s="14" t="s">
        <v>82</v>
      </c>
      <c r="D16" s="30" t="s">
        <v>66</v>
      </c>
      <c r="E16" s="31"/>
      <c r="F16" s="16">
        <v>5114</v>
      </c>
      <c r="G16" s="17">
        <v>1</v>
      </c>
      <c r="H16" s="18">
        <v>540</v>
      </c>
      <c r="I16" s="17">
        <v>204</v>
      </c>
      <c r="J16" s="17" t="s">
        <v>56</v>
      </c>
    </row>
    <row r="17" spans="1:10" ht="37.5" customHeight="1">
      <c r="A17" s="14" t="s">
        <v>10</v>
      </c>
      <c r="B17" s="15">
        <v>2</v>
      </c>
      <c r="C17" s="14" t="s">
        <v>83</v>
      </c>
      <c r="D17" s="30" t="s">
        <v>68</v>
      </c>
      <c r="E17" s="31"/>
      <c r="F17" s="16">
        <v>5114</v>
      </c>
      <c r="G17" s="17">
        <v>1</v>
      </c>
      <c r="H17" s="18">
        <f>172004182.56/1.12/1000</f>
        <v>153575.163</v>
      </c>
      <c r="I17" s="17">
        <v>203</v>
      </c>
      <c r="J17" s="17" t="s">
        <v>56</v>
      </c>
    </row>
    <row r="18" spans="1:10" ht="27.75" customHeight="1">
      <c r="A18" s="14" t="s">
        <v>10</v>
      </c>
      <c r="B18" s="15">
        <v>2</v>
      </c>
      <c r="C18" s="14" t="s">
        <v>84</v>
      </c>
      <c r="D18" s="32" t="s">
        <v>69</v>
      </c>
      <c r="E18" s="32"/>
      <c r="F18" s="16">
        <v>5114</v>
      </c>
      <c r="G18" s="17">
        <v>1</v>
      </c>
      <c r="H18" s="18">
        <f>873600/1.12/1000</f>
        <v>779.99999999999989</v>
      </c>
      <c r="I18" s="17">
        <v>204</v>
      </c>
      <c r="J18" s="17" t="s">
        <v>56</v>
      </c>
    </row>
    <row r="19" spans="1:10" ht="29.25" customHeight="1">
      <c r="A19" s="14" t="s">
        <v>10</v>
      </c>
      <c r="B19" s="15">
        <v>2</v>
      </c>
      <c r="C19" s="14" t="s">
        <v>16</v>
      </c>
      <c r="D19" s="32" t="s">
        <v>70</v>
      </c>
      <c r="E19" s="32"/>
      <c r="F19" s="16">
        <v>5114</v>
      </c>
      <c r="G19" s="17">
        <v>1</v>
      </c>
      <c r="H19" s="18">
        <v>5149802.5080000004</v>
      </c>
      <c r="I19" s="17">
        <v>204</v>
      </c>
      <c r="J19" s="17" t="s">
        <v>56</v>
      </c>
    </row>
    <row r="20" spans="1:10">
      <c r="A20" s="14" t="s">
        <v>10</v>
      </c>
      <c r="B20" s="15">
        <v>2</v>
      </c>
      <c r="C20" s="14" t="s">
        <v>17</v>
      </c>
      <c r="D20" s="30" t="s">
        <v>71</v>
      </c>
      <c r="E20" s="31"/>
      <c r="F20" s="16">
        <v>5114</v>
      </c>
      <c r="G20" s="17">
        <v>1</v>
      </c>
      <c r="H20" s="18">
        <f>1413103564/1.12/1000</f>
        <v>1261699.6107142856</v>
      </c>
      <c r="I20" s="17">
        <v>204</v>
      </c>
      <c r="J20" s="17" t="s">
        <v>56</v>
      </c>
    </row>
    <row r="21" spans="1:10" ht="32.25" customHeight="1">
      <c r="A21" s="14" t="s">
        <v>10</v>
      </c>
      <c r="B21" s="15">
        <v>2</v>
      </c>
      <c r="C21" s="14" t="s">
        <v>18</v>
      </c>
      <c r="D21" s="32" t="s">
        <v>72</v>
      </c>
      <c r="E21" s="32"/>
      <c r="F21" s="16">
        <v>5114</v>
      </c>
      <c r="G21" s="17">
        <v>1</v>
      </c>
      <c r="H21" s="18">
        <f>2714230287/1.12/1000</f>
        <v>2423419.8991071424</v>
      </c>
      <c r="I21" s="17">
        <v>204</v>
      </c>
      <c r="J21" s="17" t="s">
        <v>56</v>
      </c>
    </row>
    <row r="22" spans="1:10" ht="23.25" customHeight="1">
      <c r="A22" s="14" t="s">
        <v>10</v>
      </c>
      <c r="B22" s="15">
        <v>2</v>
      </c>
      <c r="C22" s="14" t="s">
        <v>19</v>
      </c>
      <c r="D22" s="32" t="s">
        <v>75</v>
      </c>
      <c r="E22" s="32"/>
      <c r="F22" s="16">
        <v>5114</v>
      </c>
      <c r="G22" s="17">
        <v>1</v>
      </c>
      <c r="H22" s="18">
        <v>37680.695</v>
      </c>
      <c r="I22" s="17">
        <v>204</v>
      </c>
      <c r="J22" s="17" t="s">
        <v>56</v>
      </c>
    </row>
    <row r="23" spans="1:10" ht="25.5" customHeight="1">
      <c r="A23" s="14" t="s">
        <v>10</v>
      </c>
      <c r="B23" s="15">
        <v>2</v>
      </c>
      <c r="C23" s="14" t="s">
        <v>20</v>
      </c>
      <c r="D23" s="32" t="s">
        <v>77</v>
      </c>
      <c r="E23" s="32"/>
      <c r="F23" s="16">
        <v>5114</v>
      </c>
      <c r="G23" s="17">
        <v>1</v>
      </c>
      <c r="H23" s="18">
        <f>12689889.6/1.12/1000</f>
        <v>11330.258571428571</v>
      </c>
      <c r="I23" s="17">
        <v>204</v>
      </c>
      <c r="J23" s="17" t="s">
        <v>56</v>
      </c>
    </row>
    <row r="24" spans="1:10" ht="45.75" customHeight="1">
      <c r="A24" s="14" t="s">
        <v>10</v>
      </c>
      <c r="B24" s="15">
        <v>2</v>
      </c>
      <c r="C24" s="14" t="s">
        <v>21</v>
      </c>
      <c r="D24" s="32" t="s">
        <v>85</v>
      </c>
      <c r="E24" s="32"/>
      <c r="F24" s="16">
        <v>5114</v>
      </c>
      <c r="G24" s="17">
        <v>1</v>
      </c>
      <c r="H24" s="18">
        <v>11020</v>
      </c>
      <c r="I24" s="17">
        <v>204</v>
      </c>
      <c r="J24" s="17" t="s">
        <v>56</v>
      </c>
    </row>
    <row r="25" spans="1:10" ht="20.25" customHeight="1">
      <c r="A25" s="14" t="s">
        <v>10</v>
      </c>
      <c r="B25" s="15">
        <v>2</v>
      </c>
      <c r="C25" s="14" t="s">
        <v>22</v>
      </c>
      <c r="D25" s="30" t="s">
        <v>73</v>
      </c>
      <c r="E25" s="31"/>
      <c r="F25" s="16">
        <v>5114</v>
      </c>
      <c r="G25" s="17">
        <v>1</v>
      </c>
      <c r="H25" s="20">
        <v>5680.54</v>
      </c>
      <c r="I25" s="17">
        <v>204</v>
      </c>
      <c r="J25" s="17" t="s">
        <v>56</v>
      </c>
    </row>
    <row r="26" spans="1:10" ht="27" customHeight="1">
      <c r="A26" s="14" t="s">
        <v>10</v>
      </c>
      <c r="B26" s="15">
        <v>2</v>
      </c>
      <c r="C26" s="14" t="s">
        <v>22</v>
      </c>
      <c r="D26" s="30" t="s">
        <v>74</v>
      </c>
      <c r="E26" s="31"/>
      <c r="F26" s="16">
        <v>5114</v>
      </c>
      <c r="G26" s="17">
        <v>1</v>
      </c>
      <c r="H26" s="20">
        <v>38896.199999999997</v>
      </c>
      <c r="I26" s="17">
        <v>204</v>
      </c>
      <c r="J26" s="17" t="s">
        <v>56</v>
      </c>
    </row>
    <row r="27" spans="1:10" ht="63.75" customHeight="1">
      <c r="A27" s="14" t="s">
        <v>10</v>
      </c>
      <c r="B27" s="15">
        <v>2</v>
      </c>
      <c r="C27" s="14" t="s">
        <v>20</v>
      </c>
      <c r="D27" s="30" t="s">
        <v>78</v>
      </c>
      <c r="E27" s="31"/>
      <c r="F27" s="16">
        <v>5114</v>
      </c>
      <c r="G27" s="19">
        <v>1</v>
      </c>
      <c r="H27" s="18">
        <v>17513.55</v>
      </c>
      <c r="I27" s="17">
        <v>204</v>
      </c>
      <c r="J27" s="17" t="s">
        <v>56</v>
      </c>
    </row>
    <row r="28" spans="1:10" ht="32.25" customHeight="1">
      <c r="A28" s="14" t="s">
        <v>10</v>
      </c>
      <c r="B28" s="15">
        <v>2</v>
      </c>
      <c r="C28" s="14" t="s">
        <v>23</v>
      </c>
      <c r="D28" s="30" t="s">
        <v>24</v>
      </c>
      <c r="E28" s="31"/>
      <c r="F28" s="16">
        <v>5114</v>
      </c>
      <c r="G28" s="17">
        <v>1</v>
      </c>
      <c r="H28" s="18">
        <v>1942.4079999999999</v>
      </c>
      <c r="I28" s="17">
        <v>204</v>
      </c>
      <c r="J28" s="17" t="s">
        <v>56</v>
      </c>
    </row>
    <row r="29" spans="1:10" ht="32.25" customHeight="1">
      <c r="A29" s="14" t="s">
        <v>10</v>
      </c>
      <c r="B29" s="15">
        <v>2</v>
      </c>
      <c r="C29" s="14" t="s">
        <v>25</v>
      </c>
      <c r="D29" s="30" t="s">
        <v>61</v>
      </c>
      <c r="E29" s="31"/>
      <c r="F29" s="16">
        <v>5114</v>
      </c>
      <c r="G29" s="17">
        <v>1</v>
      </c>
      <c r="H29" s="18">
        <f>13440000/1.12/1000</f>
        <v>11999.999999999998</v>
      </c>
      <c r="I29" s="17">
        <v>204</v>
      </c>
      <c r="J29" s="17" t="s">
        <v>56</v>
      </c>
    </row>
    <row r="30" spans="1:10" ht="32.25" customHeight="1">
      <c r="A30" s="14" t="s">
        <v>10</v>
      </c>
      <c r="B30" s="15">
        <v>2</v>
      </c>
      <c r="C30" s="14" t="s">
        <v>26</v>
      </c>
      <c r="D30" s="30" t="s">
        <v>62</v>
      </c>
      <c r="E30" s="31"/>
      <c r="F30" s="16">
        <v>5114</v>
      </c>
      <c r="G30" s="17">
        <v>1</v>
      </c>
      <c r="H30" s="18">
        <v>3</v>
      </c>
      <c r="I30" s="17">
        <v>204</v>
      </c>
      <c r="J30" s="17" t="s">
        <v>56</v>
      </c>
    </row>
    <row r="31" spans="1:10" ht="32.25" customHeight="1">
      <c r="A31" s="14" t="s">
        <v>10</v>
      </c>
      <c r="B31" s="15">
        <v>2</v>
      </c>
      <c r="C31" s="14" t="s">
        <v>64</v>
      </c>
      <c r="D31" s="30" t="s">
        <v>63</v>
      </c>
      <c r="E31" s="31"/>
      <c r="F31" s="16">
        <v>5114</v>
      </c>
      <c r="G31" s="17">
        <v>1</v>
      </c>
      <c r="H31" s="18">
        <v>84298.353000000003</v>
      </c>
      <c r="I31" s="17">
        <v>201</v>
      </c>
      <c r="J31" s="17" t="s">
        <v>56</v>
      </c>
    </row>
    <row r="32" spans="1:10" ht="32.25" customHeight="1">
      <c r="A32" s="14" t="s">
        <v>10</v>
      </c>
      <c r="B32" s="15">
        <v>2</v>
      </c>
      <c r="C32" s="14" t="s">
        <v>87</v>
      </c>
      <c r="D32" s="30" t="s">
        <v>76</v>
      </c>
      <c r="E32" s="31"/>
      <c r="F32" s="16">
        <v>5114</v>
      </c>
      <c r="G32" s="17">
        <v>1</v>
      </c>
      <c r="H32" s="18">
        <v>3080</v>
      </c>
      <c r="I32" s="17">
        <v>204</v>
      </c>
      <c r="J32" s="17" t="s">
        <v>56</v>
      </c>
    </row>
    <row r="33" spans="1:10" ht="41.25" customHeight="1">
      <c r="A33" s="14" t="s">
        <v>10</v>
      </c>
      <c r="B33" s="15">
        <v>2</v>
      </c>
      <c r="C33" s="14" t="s">
        <v>27</v>
      </c>
      <c r="D33" s="30" t="s">
        <v>28</v>
      </c>
      <c r="E33" s="31"/>
      <c r="F33" s="16">
        <v>5114</v>
      </c>
      <c r="G33" s="17">
        <v>1</v>
      </c>
      <c r="H33" s="18">
        <v>5872.0780000000004</v>
      </c>
      <c r="I33" s="17">
        <v>204</v>
      </c>
      <c r="J33" s="17" t="s">
        <v>56</v>
      </c>
    </row>
    <row r="34" spans="1:10" ht="54" customHeight="1">
      <c r="A34" s="14" t="s">
        <v>10</v>
      </c>
      <c r="B34" s="15">
        <v>2</v>
      </c>
      <c r="C34" s="14" t="s">
        <v>27</v>
      </c>
      <c r="D34" s="30" t="s">
        <v>29</v>
      </c>
      <c r="E34" s="31"/>
      <c r="F34" s="16">
        <v>5114</v>
      </c>
      <c r="G34" s="17">
        <v>1</v>
      </c>
      <c r="H34" s="18">
        <v>339.72399999999999</v>
      </c>
      <c r="I34" s="17">
        <v>204</v>
      </c>
      <c r="J34" s="17" t="s">
        <v>56</v>
      </c>
    </row>
    <row r="35" spans="1:10">
      <c r="H35" s="5"/>
    </row>
    <row r="36" spans="1:10" ht="54" customHeight="1">
      <c r="A36" s="7" t="s">
        <v>30</v>
      </c>
      <c r="B36" s="8"/>
      <c r="C36" s="33" t="s">
        <v>31</v>
      </c>
      <c r="D36" s="33"/>
      <c r="E36" s="9" t="s">
        <v>32</v>
      </c>
      <c r="F36" s="33" t="s">
        <v>33</v>
      </c>
      <c r="G36" s="33"/>
      <c r="H36" s="10"/>
      <c r="I36" s="10"/>
      <c r="J36" s="11"/>
    </row>
    <row r="37" spans="1:10" ht="16">
      <c r="A37" s="34" t="s">
        <v>34</v>
      </c>
      <c r="B37" s="34"/>
      <c r="C37" s="34" t="s">
        <v>35</v>
      </c>
      <c r="D37" s="34"/>
      <c r="E37" s="12" t="s">
        <v>86</v>
      </c>
      <c r="F37" s="34" t="s">
        <v>36</v>
      </c>
      <c r="G37" s="34"/>
      <c r="H37" s="34"/>
      <c r="I37" s="34"/>
      <c r="J37" s="11"/>
    </row>
    <row r="38" spans="1:10" ht="15.75" customHeight="1">
      <c r="A38" s="34" t="s">
        <v>37</v>
      </c>
      <c r="B38" s="34"/>
      <c r="C38" s="34" t="s">
        <v>38</v>
      </c>
      <c r="D38" s="34"/>
      <c r="E38" s="12" t="s">
        <v>39</v>
      </c>
      <c r="F38" s="34" t="s">
        <v>40</v>
      </c>
      <c r="G38" s="34"/>
      <c r="H38" s="34"/>
      <c r="I38" s="34"/>
      <c r="J38" s="13"/>
    </row>
    <row r="39" spans="1:10" ht="16">
      <c r="A39" s="34" t="s">
        <v>41</v>
      </c>
      <c r="B39" s="34"/>
      <c r="C39" s="34" t="s">
        <v>42</v>
      </c>
      <c r="D39" s="34"/>
      <c r="E39" s="12" t="s">
        <v>43</v>
      </c>
      <c r="F39" s="34" t="s">
        <v>44</v>
      </c>
      <c r="G39" s="34"/>
      <c r="H39" s="34"/>
      <c r="I39" s="34"/>
      <c r="J39" s="13"/>
    </row>
    <row r="40" spans="1:10" ht="16">
      <c r="A40" s="11"/>
      <c r="C40" s="34" t="s">
        <v>45</v>
      </c>
      <c r="D40" s="34"/>
      <c r="E40" s="12" t="s">
        <v>46</v>
      </c>
      <c r="F40" s="34"/>
      <c r="G40" s="34"/>
      <c r="H40" s="34"/>
      <c r="I40" s="34"/>
      <c r="J40" s="13"/>
    </row>
    <row r="41" spans="1:10" ht="16">
      <c r="C41" s="34" t="s">
        <v>47</v>
      </c>
      <c r="D41" s="34"/>
      <c r="E41" s="12" t="s">
        <v>48</v>
      </c>
      <c r="F41" s="34"/>
      <c r="G41" s="34"/>
      <c r="H41" s="34"/>
      <c r="I41" s="34"/>
      <c r="J41" s="13"/>
    </row>
    <row r="42" spans="1:10" ht="16">
      <c r="C42" s="34" t="s">
        <v>49</v>
      </c>
      <c r="D42" s="34"/>
      <c r="E42" s="12" t="s">
        <v>50</v>
      </c>
      <c r="F42" s="34"/>
      <c r="G42" s="34"/>
      <c r="H42" s="34"/>
      <c r="I42" s="34"/>
      <c r="J42" s="13"/>
    </row>
    <row r="43" spans="1:10" ht="16">
      <c r="C43" s="34" t="s">
        <v>51</v>
      </c>
      <c r="D43" s="34"/>
      <c r="E43" s="12" t="s">
        <v>52</v>
      </c>
      <c r="F43" s="34"/>
      <c r="G43" s="34"/>
      <c r="H43" s="34"/>
      <c r="I43" s="34"/>
      <c r="J43" s="13"/>
    </row>
    <row r="44" spans="1:10" ht="16">
      <c r="E44" s="12" t="s">
        <v>53</v>
      </c>
    </row>
  </sheetData>
  <mergeCells count="51">
    <mergeCell ref="C42:D42"/>
    <mergeCell ref="F42:I42"/>
    <mergeCell ref="C43:D43"/>
    <mergeCell ref="F43:I43"/>
    <mergeCell ref="A39:B39"/>
    <mergeCell ref="C39:D39"/>
    <mergeCell ref="F39:I39"/>
    <mergeCell ref="C40:D40"/>
    <mergeCell ref="F40:I40"/>
    <mergeCell ref="C41:D41"/>
    <mergeCell ref="F41:I41"/>
    <mergeCell ref="A37:B37"/>
    <mergeCell ref="C37:D37"/>
    <mergeCell ref="F37:I37"/>
    <mergeCell ref="A38:B38"/>
    <mergeCell ref="C38:D38"/>
    <mergeCell ref="F38:I38"/>
    <mergeCell ref="D27:E27"/>
    <mergeCell ref="D32:E32"/>
    <mergeCell ref="F36:G36"/>
    <mergeCell ref="D28:E28"/>
    <mergeCell ref="D29:E29"/>
    <mergeCell ref="D30:E30"/>
    <mergeCell ref="D31:E31"/>
    <mergeCell ref="D33:E33"/>
    <mergeCell ref="D34:E34"/>
    <mergeCell ref="C36:D36"/>
    <mergeCell ref="D22:E22"/>
    <mergeCell ref="D23:E23"/>
    <mergeCell ref="D24:E24"/>
    <mergeCell ref="D25:E25"/>
    <mergeCell ref="D26:E26"/>
    <mergeCell ref="A8:J8"/>
    <mergeCell ref="D9:E9"/>
    <mergeCell ref="D10:E10"/>
    <mergeCell ref="D21:E21"/>
    <mergeCell ref="A11:J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2:J2"/>
    <mergeCell ref="D4:E4"/>
    <mergeCell ref="D5:E5"/>
    <mergeCell ref="A6:J6"/>
    <mergeCell ref="D7:E7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4EBF-E4FF-49DF-9197-86BB96A39CC7}">
  <dimension ref="A1:J44"/>
  <sheetViews>
    <sheetView view="pageBreakPreview" topLeftCell="B1" zoomScale="115" zoomScaleNormal="70" zoomScaleSheetLayoutView="115" workbookViewId="0">
      <selection activeCell="S23" sqref="S23"/>
    </sheetView>
  </sheetViews>
  <sheetFormatPr baseColWidth="10" defaultColWidth="8.83203125" defaultRowHeight="15"/>
  <cols>
    <col min="1" max="1" width="18.83203125" style="1" customWidth="1"/>
    <col min="2" max="2" width="9.33203125" style="1" customWidth="1"/>
    <col min="3" max="3" width="19.33203125" style="1" customWidth="1"/>
    <col min="4" max="4" width="17.5" customWidth="1"/>
    <col min="5" max="5" width="32.33203125" customWidth="1"/>
    <col min="6" max="6" width="11.1640625" style="2" customWidth="1"/>
    <col min="7" max="7" width="13.5" style="2" customWidth="1"/>
    <col min="8" max="8" width="15.33203125" style="3" customWidth="1"/>
    <col min="9" max="9" width="8" style="1" customWidth="1"/>
    <col min="10" max="10" width="11.33203125" style="6" customWidth="1"/>
  </cols>
  <sheetData>
    <row r="1" spans="1:10">
      <c r="I1" s="4"/>
      <c r="J1" s="4"/>
    </row>
    <row r="2" spans="1:10" ht="16">
      <c r="A2" s="26" t="s">
        <v>88</v>
      </c>
      <c r="B2" s="26"/>
      <c r="C2" s="26"/>
      <c r="D2" s="26"/>
      <c r="E2" s="26"/>
      <c r="F2" s="26"/>
      <c r="G2" s="26"/>
      <c r="H2" s="26"/>
      <c r="I2" s="26"/>
      <c r="J2" s="26"/>
    </row>
    <row r="3" spans="1:10">
      <c r="D3" s="1"/>
      <c r="E3" s="1"/>
      <c r="F3" s="1"/>
      <c r="G3" s="1"/>
      <c r="H3" s="1"/>
      <c r="J3" s="1"/>
    </row>
    <row r="4" spans="1:10" ht="70">
      <c r="A4" s="14" t="s">
        <v>89</v>
      </c>
      <c r="B4" s="14" t="s">
        <v>90</v>
      </c>
      <c r="C4" s="14" t="s">
        <v>91</v>
      </c>
      <c r="D4" s="27" t="s">
        <v>92</v>
      </c>
      <c r="E4" s="27"/>
      <c r="F4" s="14" t="s">
        <v>93</v>
      </c>
      <c r="G4" s="14" t="s">
        <v>94</v>
      </c>
      <c r="H4" s="22" t="s">
        <v>95</v>
      </c>
      <c r="I4" s="14" t="s">
        <v>96</v>
      </c>
      <c r="J4" s="14" t="s">
        <v>97</v>
      </c>
    </row>
    <row r="5" spans="1:10">
      <c r="A5" s="14">
        <v>1</v>
      </c>
      <c r="B5" s="14">
        <v>2</v>
      </c>
      <c r="C5" s="14">
        <v>3</v>
      </c>
      <c r="D5" s="28">
        <v>4</v>
      </c>
      <c r="E5" s="28"/>
      <c r="F5" s="14">
        <v>5</v>
      </c>
      <c r="G5" s="14">
        <v>6</v>
      </c>
      <c r="H5" s="23">
        <v>7</v>
      </c>
      <c r="I5" s="14">
        <v>8</v>
      </c>
      <c r="J5" s="14">
        <v>9</v>
      </c>
    </row>
    <row r="6" spans="1:10">
      <c r="A6" s="29" t="s">
        <v>98</v>
      </c>
      <c r="B6" s="29"/>
      <c r="C6" s="29"/>
      <c r="D6" s="29"/>
      <c r="E6" s="29"/>
      <c r="F6" s="29"/>
      <c r="G6" s="29"/>
      <c r="H6" s="29"/>
      <c r="I6" s="29"/>
      <c r="J6" s="29"/>
    </row>
    <row r="7" spans="1:10">
      <c r="A7" s="14" t="s">
        <v>99</v>
      </c>
      <c r="B7" s="14">
        <v>0</v>
      </c>
      <c r="C7" s="14" t="s">
        <v>11</v>
      </c>
      <c r="D7" s="30" t="s">
        <v>100</v>
      </c>
      <c r="E7" s="31"/>
      <c r="F7" s="21">
        <v>112</v>
      </c>
      <c r="G7" s="17">
        <f>3011+2098</f>
        <v>5109</v>
      </c>
      <c r="H7" s="18">
        <v>943758.29</v>
      </c>
      <c r="I7" s="17">
        <v>201</v>
      </c>
      <c r="J7" s="17" t="s">
        <v>56</v>
      </c>
    </row>
    <row r="8" spans="1:10">
      <c r="A8" s="29" t="s">
        <v>101</v>
      </c>
      <c r="B8" s="29"/>
      <c r="C8" s="29"/>
      <c r="D8" s="29"/>
      <c r="E8" s="29"/>
      <c r="F8" s="29"/>
      <c r="G8" s="29"/>
      <c r="H8" s="29"/>
      <c r="I8" s="29"/>
      <c r="J8" s="29"/>
    </row>
    <row r="9" spans="1:10">
      <c r="A9" s="14" t="s">
        <v>99</v>
      </c>
      <c r="B9" s="14">
        <v>1</v>
      </c>
      <c r="C9" s="14" t="s">
        <v>58</v>
      </c>
      <c r="D9" s="32" t="s">
        <v>102</v>
      </c>
      <c r="E9" s="32"/>
      <c r="F9" s="16">
        <v>1111</v>
      </c>
      <c r="G9" s="17">
        <v>1</v>
      </c>
      <c r="H9" s="18">
        <v>2077261.764</v>
      </c>
      <c r="I9" s="17">
        <v>201</v>
      </c>
      <c r="J9" s="17" t="s">
        <v>56</v>
      </c>
    </row>
    <row r="10" spans="1:10">
      <c r="A10" s="14" t="s">
        <v>99</v>
      </c>
      <c r="B10" s="14">
        <v>1</v>
      </c>
      <c r="C10" s="14" t="s">
        <v>79</v>
      </c>
      <c r="D10" s="32" t="s">
        <v>103</v>
      </c>
      <c r="E10" s="32"/>
      <c r="F10" s="16">
        <v>1111</v>
      </c>
      <c r="G10" s="17">
        <v>1</v>
      </c>
      <c r="H10" s="18">
        <f>54986400/1.12/1000</f>
        <v>49094.999999999993</v>
      </c>
      <c r="I10" s="17">
        <v>203</v>
      </c>
      <c r="J10" s="17" t="s">
        <v>56</v>
      </c>
    </row>
    <row r="11" spans="1:10">
      <c r="A11" s="29" t="s">
        <v>104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25.25" customHeight="1">
      <c r="A12" s="14" t="s">
        <v>99</v>
      </c>
      <c r="B12" s="14">
        <v>2</v>
      </c>
      <c r="C12" s="14" t="s">
        <v>58</v>
      </c>
      <c r="D12" s="32" t="s">
        <v>105</v>
      </c>
      <c r="E12" s="32"/>
      <c r="F12" s="16">
        <v>5114</v>
      </c>
      <c r="G12" s="17">
        <v>1</v>
      </c>
      <c r="H12" s="18">
        <v>1215974.085</v>
      </c>
      <c r="I12" s="17">
        <v>201</v>
      </c>
      <c r="J12" s="17" t="s">
        <v>56</v>
      </c>
    </row>
    <row r="13" spans="1:10" ht="26.5" customHeight="1">
      <c r="A13" s="14" t="s">
        <v>99</v>
      </c>
      <c r="B13" s="14">
        <v>2</v>
      </c>
      <c r="C13" s="14" t="s">
        <v>15</v>
      </c>
      <c r="D13" s="32" t="s">
        <v>106</v>
      </c>
      <c r="E13" s="32"/>
      <c r="F13" s="16">
        <v>5114</v>
      </c>
      <c r="G13" s="17">
        <v>1</v>
      </c>
      <c r="H13" s="18">
        <f>16800000/1.12/1000</f>
        <v>14999.999999999998</v>
      </c>
      <c r="I13" s="17">
        <v>204</v>
      </c>
      <c r="J13" s="17" t="s">
        <v>56</v>
      </c>
    </row>
    <row r="14" spans="1:10" ht="24.5" customHeight="1">
      <c r="A14" s="14" t="s">
        <v>99</v>
      </c>
      <c r="B14" s="14">
        <v>2</v>
      </c>
      <c r="C14" s="14" t="s">
        <v>80</v>
      </c>
      <c r="D14" s="32" t="s">
        <v>107</v>
      </c>
      <c r="E14" s="32"/>
      <c r="F14" s="16">
        <v>5114</v>
      </c>
      <c r="G14" s="17">
        <v>1</v>
      </c>
      <c r="H14" s="18">
        <v>134300</v>
      </c>
      <c r="I14" s="17">
        <v>203</v>
      </c>
      <c r="J14" s="17" t="s">
        <v>56</v>
      </c>
    </row>
    <row r="15" spans="1:10">
      <c r="A15" s="14" t="s">
        <v>99</v>
      </c>
      <c r="B15" s="14">
        <v>2</v>
      </c>
      <c r="C15" s="14" t="s">
        <v>81</v>
      </c>
      <c r="D15" s="32" t="s">
        <v>108</v>
      </c>
      <c r="E15" s="32"/>
      <c r="F15" s="16">
        <v>5114</v>
      </c>
      <c r="G15" s="17">
        <v>1</v>
      </c>
      <c r="H15" s="18">
        <f>1568000/1.12/1000</f>
        <v>1399.9999999999998</v>
      </c>
      <c r="I15" s="17">
        <v>204</v>
      </c>
      <c r="J15" s="17" t="s">
        <v>56</v>
      </c>
    </row>
    <row r="16" spans="1:10">
      <c r="A16" s="14" t="s">
        <v>99</v>
      </c>
      <c r="B16" s="14">
        <v>2</v>
      </c>
      <c r="C16" s="14" t="s">
        <v>82</v>
      </c>
      <c r="D16" s="30" t="s">
        <v>109</v>
      </c>
      <c r="E16" s="31"/>
      <c r="F16" s="16">
        <v>5114</v>
      </c>
      <c r="G16" s="17">
        <v>1</v>
      </c>
      <c r="H16" s="18">
        <v>540</v>
      </c>
      <c r="I16" s="17">
        <v>204</v>
      </c>
      <c r="J16" s="17" t="s">
        <v>56</v>
      </c>
    </row>
    <row r="17" spans="1:10" ht="24.5" customHeight="1">
      <c r="A17" s="14" t="s">
        <v>99</v>
      </c>
      <c r="B17" s="14">
        <v>2</v>
      </c>
      <c r="C17" s="14" t="s">
        <v>83</v>
      </c>
      <c r="D17" s="30" t="s">
        <v>110</v>
      </c>
      <c r="E17" s="31"/>
      <c r="F17" s="16">
        <v>5114</v>
      </c>
      <c r="G17" s="17">
        <v>1</v>
      </c>
      <c r="H17" s="18">
        <f>172004182.56/1.12/1000</f>
        <v>153575.163</v>
      </c>
      <c r="I17" s="17">
        <v>203</v>
      </c>
      <c r="J17" s="17" t="s">
        <v>56</v>
      </c>
    </row>
    <row r="18" spans="1:10">
      <c r="A18" s="14" t="s">
        <v>99</v>
      </c>
      <c r="B18" s="14">
        <v>2</v>
      </c>
      <c r="C18" s="14" t="s">
        <v>84</v>
      </c>
      <c r="D18" s="32" t="s">
        <v>111</v>
      </c>
      <c r="E18" s="32"/>
      <c r="F18" s="16">
        <v>5114</v>
      </c>
      <c r="G18" s="17">
        <v>1</v>
      </c>
      <c r="H18" s="18">
        <f>873600/1.12/1000</f>
        <v>779.99999999999989</v>
      </c>
      <c r="I18" s="17">
        <v>204</v>
      </c>
      <c r="J18" s="17" t="s">
        <v>56</v>
      </c>
    </row>
    <row r="19" spans="1:10">
      <c r="A19" s="14" t="s">
        <v>99</v>
      </c>
      <c r="B19" s="14">
        <v>2</v>
      </c>
      <c r="C19" s="14" t="s">
        <v>16</v>
      </c>
      <c r="D19" s="32" t="s">
        <v>112</v>
      </c>
      <c r="E19" s="32"/>
      <c r="F19" s="16">
        <v>5114</v>
      </c>
      <c r="G19" s="17">
        <v>1</v>
      </c>
      <c r="H19" s="18">
        <v>5149802.5080000004</v>
      </c>
      <c r="I19" s="17">
        <v>204</v>
      </c>
      <c r="J19" s="17" t="s">
        <v>56</v>
      </c>
    </row>
    <row r="20" spans="1:10">
      <c r="A20" s="14" t="s">
        <v>99</v>
      </c>
      <c r="B20" s="14">
        <v>2</v>
      </c>
      <c r="C20" s="14" t="s">
        <v>17</v>
      </c>
      <c r="D20" s="30" t="s">
        <v>113</v>
      </c>
      <c r="E20" s="31"/>
      <c r="F20" s="16">
        <v>5114</v>
      </c>
      <c r="G20" s="17">
        <v>1</v>
      </c>
      <c r="H20" s="18">
        <f>1413103564/1.12/1000</f>
        <v>1261699.6107142856</v>
      </c>
      <c r="I20" s="17">
        <v>204</v>
      </c>
      <c r="J20" s="17" t="s">
        <v>56</v>
      </c>
    </row>
    <row r="21" spans="1:10" ht="25.25" customHeight="1">
      <c r="A21" s="14" t="s">
        <v>99</v>
      </c>
      <c r="B21" s="14">
        <v>2</v>
      </c>
      <c r="C21" s="14" t="s">
        <v>18</v>
      </c>
      <c r="D21" s="32" t="s">
        <v>114</v>
      </c>
      <c r="E21" s="32"/>
      <c r="F21" s="16">
        <v>5114</v>
      </c>
      <c r="G21" s="17">
        <v>1</v>
      </c>
      <c r="H21" s="18">
        <f>2714230287/1.12/1000</f>
        <v>2423419.8991071424</v>
      </c>
      <c r="I21" s="17">
        <v>204</v>
      </c>
      <c r="J21" s="17" t="s">
        <v>56</v>
      </c>
    </row>
    <row r="22" spans="1:10" ht="26" customHeight="1">
      <c r="A22" s="14" t="s">
        <v>99</v>
      </c>
      <c r="B22" s="14">
        <v>2</v>
      </c>
      <c r="C22" s="14" t="s">
        <v>19</v>
      </c>
      <c r="D22" s="32" t="s">
        <v>115</v>
      </c>
      <c r="E22" s="32"/>
      <c r="F22" s="16">
        <v>5114</v>
      </c>
      <c r="G22" s="17">
        <v>1</v>
      </c>
      <c r="H22" s="18">
        <v>37680.695</v>
      </c>
      <c r="I22" s="17">
        <v>204</v>
      </c>
      <c r="J22" s="17" t="s">
        <v>56</v>
      </c>
    </row>
    <row r="23" spans="1:10" ht="25.25" customHeight="1">
      <c r="A23" s="14" t="s">
        <v>99</v>
      </c>
      <c r="B23" s="14">
        <v>2</v>
      </c>
      <c r="C23" s="14" t="s">
        <v>20</v>
      </c>
      <c r="D23" s="32" t="s">
        <v>116</v>
      </c>
      <c r="E23" s="32"/>
      <c r="F23" s="16">
        <v>5114</v>
      </c>
      <c r="G23" s="17">
        <v>1</v>
      </c>
      <c r="H23" s="18">
        <f>12689889.6/1.12/1000</f>
        <v>11330.258571428571</v>
      </c>
      <c r="I23" s="17">
        <v>204</v>
      </c>
      <c r="J23" s="17" t="s">
        <v>56</v>
      </c>
    </row>
    <row r="24" spans="1:10" ht="41" customHeight="1">
      <c r="A24" s="14" t="s">
        <v>99</v>
      </c>
      <c r="B24" s="14">
        <v>2</v>
      </c>
      <c r="C24" s="14" t="s">
        <v>21</v>
      </c>
      <c r="D24" s="32" t="s">
        <v>117</v>
      </c>
      <c r="E24" s="32"/>
      <c r="F24" s="16">
        <v>5114</v>
      </c>
      <c r="G24" s="17">
        <v>1</v>
      </c>
      <c r="H24" s="18">
        <v>11020</v>
      </c>
      <c r="I24" s="17">
        <v>204</v>
      </c>
      <c r="J24" s="17" t="s">
        <v>56</v>
      </c>
    </row>
    <row r="25" spans="1:10">
      <c r="A25" s="14" t="s">
        <v>99</v>
      </c>
      <c r="B25" s="14">
        <v>2</v>
      </c>
      <c r="C25" s="14" t="s">
        <v>22</v>
      </c>
      <c r="D25" s="30" t="s">
        <v>118</v>
      </c>
      <c r="E25" s="31"/>
      <c r="F25" s="16">
        <v>5114</v>
      </c>
      <c r="G25" s="17">
        <v>1</v>
      </c>
      <c r="H25" s="20">
        <v>5680.54</v>
      </c>
      <c r="I25" s="17">
        <v>204</v>
      </c>
      <c r="J25" s="17" t="s">
        <v>56</v>
      </c>
    </row>
    <row r="26" spans="1:10" ht="24.5" customHeight="1">
      <c r="A26" s="14" t="s">
        <v>99</v>
      </c>
      <c r="B26" s="14">
        <v>2</v>
      </c>
      <c r="C26" s="14" t="s">
        <v>22</v>
      </c>
      <c r="D26" s="30" t="s">
        <v>119</v>
      </c>
      <c r="E26" s="31"/>
      <c r="F26" s="16">
        <v>5114</v>
      </c>
      <c r="G26" s="17">
        <v>1</v>
      </c>
      <c r="H26" s="20">
        <v>38896.199999999997</v>
      </c>
      <c r="I26" s="17">
        <v>204</v>
      </c>
      <c r="J26" s="17" t="s">
        <v>56</v>
      </c>
    </row>
    <row r="27" spans="1:10" ht="56.5" customHeight="1">
      <c r="A27" s="14" t="s">
        <v>99</v>
      </c>
      <c r="B27" s="14">
        <v>2</v>
      </c>
      <c r="C27" s="14" t="s">
        <v>20</v>
      </c>
      <c r="D27" s="30" t="s">
        <v>120</v>
      </c>
      <c r="E27" s="31"/>
      <c r="F27" s="16">
        <v>5114</v>
      </c>
      <c r="G27" s="19">
        <v>1</v>
      </c>
      <c r="H27" s="18">
        <v>17513.55</v>
      </c>
      <c r="I27" s="17">
        <v>204</v>
      </c>
      <c r="J27" s="17" t="s">
        <v>56</v>
      </c>
    </row>
    <row r="28" spans="1:10">
      <c r="A28" s="14" t="s">
        <v>99</v>
      </c>
      <c r="B28" s="14">
        <v>2</v>
      </c>
      <c r="C28" s="14" t="s">
        <v>23</v>
      </c>
      <c r="D28" s="30" t="s">
        <v>121</v>
      </c>
      <c r="E28" s="31"/>
      <c r="F28" s="16">
        <v>5114</v>
      </c>
      <c r="G28" s="17">
        <v>1</v>
      </c>
      <c r="H28" s="18">
        <v>1942.4079999999999</v>
      </c>
      <c r="I28" s="17">
        <v>204</v>
      </c>
      <c r="J28" s="17" t="s">
        <v>56</v>
      </c>
    </row>
    <row r="29" spans="1:10" ht="26" customHeight="1">
      <c r="A29" s="14" t="s">
        <v>99</v>
      </c>
      <c r="B29" s="14">
        <v>2</v>
      </c>
      <c r="C29" s="14" t="s">
        <v>25</v>
      </c>
      <c r="D29" s="30" t="s">
        <v>122</v>
      </c>
      <c r="E29" s="31"/>
      <c r="F29" s="16">
        <v>5114</v>
      </c>
      <c r="G29" s="17">
        <v>1</v>
      </c>
      <c r="H29" s="18">
        <f>13440000/1.12/1000</f>
        <v>11999.999999999998</v>
      </c>
      <c r="I29" s="17">
        <v>204</v>
      </c>
      <c r="J29" s="17" t="s">
        <v>56</v>
      </c>
    </row>
    <row r="30" spans="1:10">
      <c r="A30" s="14" t="s">
        <v>99</v>
      </c>
      <c r="B30" s="14">
        <v>2</v>
      </c>
      <c r="C30" s="14" t="s">
        <v>26</v>
      </c>
      <c r="D30" s="30" t="s">
        <v>123</v>
      </c>
      <c r="E30" s="31"/>
      <c r="F30" s="16">
        <v>5114</v>
      </c>
      <c r="G30" s="17">
        <v>1</v>
      </c>
      <c r="H30" s="18">
        <v>3</v>
      </c>
      <c r="I30" s="17">
        <v>204</v>
      </c>
      <c r="J30" s="17" t="s">
        <v>56</v>
      </c>
    </row>
    <row r="31" spans="1:10" ht="26" customHeight="1">
      <c r="A31" s="14" t="s">
        <v>99</v>
      </c>
      <c r="B31" s="14">
        <v>2</v>
      </c>
      <c r="C31" s="14" t="s">
        <v>64</v>
      </c>
      <c r="D31" s="30" t="s">
        <v>124</v>
      </c>
      <c r="E31" s="31"/>
      <c r="F31" s="16">
        <v>5114</v>
      </c>
      <c r="G31" s="17">
        <v>1</v>
      </c>
      <c r="H31" s="18">
        <v>84298.353000000003</v>
      </c>
      <c r="I31" s="17">
        <v>201</v>
      </c>
      <c r="J31" s="17" t="s">
        <v>56</v>
      </c>
    </row>
    <row r="32" spans="1:10">
      <c r="A32" s="14" t="s">
        <v>99</v>
      </c>
      <c r="B32" s="14">
        <v>2</v>
      </c>
      <c r="C32" s="14" t="s">
        <v>87</v>
      </c>
      <c r="D32" s="30" t="s">
        <v>125</v>
      </c>
      <c r="E32" s="31"/>
      <c r="F32" s="16">
        <v>5114</v>
      </c>
      <c r="G32" s="17">
        <v>1</v>
      </c>
      <c r="H32" s="18">
        <v>3080</v>
      </c>
      <c r="I32" s="17">
        <v>204</v>
      </c>
      <c r="J32" s="17" t="s">
        <v>56</v>
      </c>
    </row>
    <row r="33" spans="1:10" ht="25.25" customHeight="1">
      <c r="A33" s="14" t="s">
        <v>99</v>
      </c>
      <c r="B33" s="14">
        <v>2</v>
      </c>
      <c r="C33" s="14" t="s">
        <v>27</v>
      </c>
      <c r="D33" s="30" t="s">
        <v>126</v>
      </c>
      <c r="E33" s="31"/>
      <c r="F33" s="16">
        <v>5114</v>
      </c>
      <c r="G33" s="17">
        <v>1</v>
      </c>
      <c r="H33" s="18">
        <v>5872.0780000000004</v>
      </c>
      <c r="I33" s="17">
        <v>204</v>
      </c>
      <c r="J33" s="17" t="s">
        <v>56</v>
      </c>
    </row>
    <row r="34" spans="1:10" ht="39.5" customHeight="1">
      <c r="A34" s="14" t="s">
        <v>99</v>
      </c>
      <c r="B34" s="14">
        <v>2</v>
      </c>
      <c r="C34" s="14" t="s">
        <v>27</v>
      </c>
      <c r="D34" s="30" t="s">
        <v>127</v>
      </c>
      <c r="E34" s="31"/>
      <c r="F34" s="16">
        <v>5114</v>
      </c>
      <c r="G34" s="17">
        <v>1</v>
      </c>
      <c r="H34" s="18">
        <v>339.72399999999999</v>
      </c>
      <c r="I34" s="17">
        <v>204</v>
      </c>
      <c r="J34" s="17" t="s">
        <v>56</v>
      </c>
    </row>
    <row r="35" spans="1:10">
      <c r="H35" s="5"/>
    </row>
    <row r="36" spans="1:10" ht="34">
      <c r="A36" s="7" t="s">
        <v>128</v>
      </c>
      <c r="B36" s="8"/>
      <c r="C36" s="33" t="s">
        <v>129</v>
      </c>
      <c r="D36" s="33"/>
      <c r="E36" s="9" t="s">
        <v>130</v>
      </c>
      <c r="F36" s="33" t="s">
        <v>131</v>
      </c>
      <c r="G36" s="33"/>
      <c r="H36" s="10"/>
      <c r="I36" s="10"/>
      <c r="J36" s="11"/>
    </row>
    <row r="37" spans="1:10" ht="16">
      <c r="A37" s="34" t="s">
        <v>132</v>
      </c>
      <c r="B37" s="34"/>
      <c r="C37" s="34" t="s">
        <v>133</v>
      </c>
      <c r="D37" s="34"/>
      <c r="E37" s="12" t="s">
        <v>134</v>
      </c>
      <c r="F37" s="34" t="s">
        <v>135</v>
      </c>
      <c r="G37" s="34"/>
      <c r="H37" s="34"/>
      <c r="I37" s="34"/>
      <c r="J37" s="11"/>
    </row>
    <row r="38" spans="1:10" ht="16">
      <c r="A38" s="34" t="s">
        <v>136</v>
      </c>
      <c r="B38" s="34"/>
      <c r="C38" s="34" t="s">
        <v>137</v>
      </c>
      <c r="D38" s="34"/>
      <c r="E38" s="12" t="s">
        <v>138</v>
      </c>
      <c r="F38" s="34" t="s">
        <v>139</v>
      </c>
      <c r="G38" s="34"/>
      <c r="H38" s="34"/>
      <c r="I38" s="34"/>
      <c r="J38" s="13"/>
    </row>
    <row r="39" spans="1:10" ht="16">
      <c r="A39" s="34" t="s">
        <v>140</v>
      </c>
      <c r="B39" s="34"/>
      <c r="C39" s="34" t="s">
        <v>141</v>
      </c>
      <c r="D39" s="34"/>
      <c r="E39" s="12" t="s">
        <v>142</v>
      </c>
      <c r="F39" s="34" t="s">
        <v>143</v>
      </c>
      <c r="G39" s="34"/>
      <c r="H39" s="34"/>
      <c r="I39" s="34"/>
      <c r="J39" s="13"/>
    </row>
    <row r="40" spans="1:10" ht="16">
      <c r="A40" s="11"/>
      <c r="C40" s="34" t="s">
        <v>144</v>
      </c>
      <c r="D40" s="34"/>
      <c r="E40" s="12" t="s">
        <v>145</v>
      </c>
      <c r="F40" s="34"/>
      <c r="G40" s="34"/>
      <c r="H40" s="34"/>
      <c r="I40" s="34"/>
      <c r="J40" s="13"/>
    </row>
    <row r="41" spans="1:10" ht="16">
      <c r="C41" s="34" t="s">
        <v>146</v>
      </c>
      <c r="D41" s="34"/>
      <c r="E41" s="12" t="s">
        <v>147</v>
      </c>
      <c r="F41" s="34"/>
      <c r="G41" s="34"/>
      <c r="H41" s="34"/>
      <c r="I41" s="34"/>
      <c r="J41" s="13"/>
    </row>
    <row r="42" spans="1:10" ht="16">
      <c r="C42" s="34" t="s">
        <v>148</v>
      </c>
      <c r="D42" s="34"/>
      <c r="E42" s="12" t="s">
        <v>149</v>
      </c>
      <c r="F42" s="34"/>
      <c r="G42" s="34"/>
      <c r="H42" s="34"/>
      <c r="I42" s="34"/>
      <c r="J42" s="13"/>
    </row>
    <row r="43" spans="1:10" ht="16">
      <c r="C43" s="34" t="s">
        <v>150</v>
      </c>
      <c r="D43" s="34"/>
      <c r="E43" s="12" t="s">
        <v>151</v>
      </c>
      <c r="F43" s="34"/>
      <c r="G43" s="34"/>
      <c r="H43" s="34"/>
      <c r="I43" s="34"/>
      <c r="J43" s="13"/>
    </row>
    <row r="44" spans="1:10" ht="16">
      <c r="E44" s="12" t="s">
        <v>152</v>
      </c>
    </row>
  </sheetData>
  <mergeCells count="51">
    <mergeCell ref="C43:D43"/>
    <mergeCell ref="F43:I43"/>
    <mergeCell ref="C40:D40"/>
    <mergeCell ref="F40:I40"/>
    <mergeCell ref="C41:D41"/>
    <mergeCell ref="F41:I41"/>
    <mergeCell ref="C42:D42"/>
    <mergeCell ref="F42:I42"/>
    <mergeCell ref="A38:B38"/>
    <mergeCell ref="C38:D38"/>
    <mergeCell ref="F38:I38"/>
    <mergeCell ref="A39:B39"/>
    <mergeCell ref="C39:D39"/>
    <mergeCell ref="F39:I39"/>
    <mergeCell ref="D33:E33"/>
    <mergeCell ref="D34:E34"/>
    <mergeCell ref="C36:D36"/>
    <mergeCell ref="F36:G36"/>
    <mergeCell ref="A37:B37"/>
    <mergeCell ref="C37:D37"/>
    <mergeCell ref="F37:I37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D9:E9"/>
    <mergeCell ref="D10:E10"/>
    <mergeCell ref="A11:J11"/>
    <mergeCell ref="D12:E12"/>
    <mergeCell ref="D13:E13"/>
    <mergeCell ref="D14:E14"/>
    <mergeCell ref="D15:E15"/>
    <mergeCell ref="D16:E16"/>
    <mergeCell ref="D17:E17"/>
    <mergeCell ref="D18:E18"/>
    <mergeCell ref="D19:E19"/>
    <mergeCell ref="A8:J8"/>
    <mergeCell ref="A2:J2"/>
    <mergeCell ref="D4:E4"/>
    <mergeCell ref="D5:E5"/>
    <mergeCell ref="A6:J6"/>
    <mergeCell ref="D7:E7"/>
  </mergeCell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5C9D1-9149-4632-951D-7B420EC430FB}">
  <dimension ref="A1:ALZ44"/>
  <sheetViews>
    <sheetView view="pageBreakPreview" zoomScale="115" zoomScaleNormal="100" zoomScaleSheetLayoutView="115" workbookViewId="0">
      <selection activeCell="R39" sqref="R39"/>
    </sheetView>
  </sheetViews>
  <sheetFormatPr baseColWidth="10" defaultColWidth="9.1640625" defaultRowHeight="15"/>
  <cols>
    <col min="1" max="1" width="18.83203125" style="1" customWidth="1"/>
    <col min="2" max="2" width="9.33203125" style="1" customWidth="1"/>
    <col min="3" max="3" width="19.33203125" style="1" customWidth="1"/>
    <col min="4" max="4" width="17.5" customWidth="1"/>
    <col min="5" max="5" width="32.33203125" customWidth="1"/>
    <col min="6" max="6" width="11.1640625" style="2" customWidth="1"/>
    <col min="7" max="7" width="13.5" style="2" customWidth="1"/>
    <col min="8" max="8" width="15.33203125" style="24" customWidth="1"/>
    <col min="9" max="9" width="8" style="1" customWidth="1"/>
    <col min="10" max="10" width="11.33203125" style="6" customWidth="1"/>
    <col min="11" max="1014" width="9.1640625" style="1"/>
  </cols>
  <sheetData>
    <row r="1" spans="1:10" ht="12.75" customHeight="1">
      <c r="I1" s="4"/>
      <c r="J1" s="4"/>
    </row>
    <row r="2" spans="1:10" ht="16">
      <c r="A2" s="26" t="s">
        <v>153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4.25" customHeight="1"/>
    <row r="4" spans="1:10" ht="56">
      <c r="A4" s="14" t="s">
        <v>154</v>
      </c>
      <c r="B4" s="14" t="s">
        <v>155</v>
      </c>
      <c r="C4" s="14" t="s">
        <v>156</v>
      </c>
      <c r="D4" s="27" t="s">
        <v>157</v>
      </c>
      <c r="E4" s="27"/>
      <c r="F4" s="14" t="s">
        <v>158</v>
      </c>
      <c r="G4" s="14" t="s">
        <v>159</v>
      </c>
      <c r="H4" s="22" t="s">
        <v>160</v>
      </c>
      <c r="I4" s="14" t="s">
        <v>161</v>
      </c>
      <c r="J4" s="14" t="s">
        <v>162</v>
      </c>
    </row>
    <row r="5" spans="1:10" ht="13.5" customHeight="1">
      <c r="A5" s="14">
        <v>1</v>
      </c>
      <c r="B5" s="14">
        <v>2</v>
      </c>
      <c r="C5" s="14">
        <v>3</v>
      </c>
      <c r="D5" s="28">
        <v>4</v>
      </c>
      <c r="E5" s="28"/>
      <c r="F5" s="14">
        <v>5</v>
      </c>
      <c r="G5" s="14">
        <v>6</v>
      </c>
      <c r="H5" s="23">
        <v>7</v>
      </c>
      <c r="I5" s="14">
        <v>8</v>
      </c>
      <c r="J5" s="14">
        <v>9</v>
      </c>
    </row>
    <row r="6" spans="1:10" ht="13.5" customHeight="1">
      <c r="A6" s="29" t="s">
        <v>163</v>
      </c>
      <c r="B6" s="29"/>
      <c r="C6" s="29"/>
      <c r="D6" s="29"/>
      <c r="E6" s="29"/>
      <c r="F6" s="29"/>
      <c r="G6" s="29"/>
      <c r="H6" s="29"/>
      <c r="I6" s="29"/>
      <c r="J6" s="29"/>
    </row>
    <row r="7" spans="1:10">
      <c r="A7" s="14" t="s">
        <v>10</v>
      </c>
      <c r="B7" s="15">
        <v>0</v>
      </c>
      <c r="C7" s="14" t="s">
        <v>165</v>
      </c>
      <c r="D7" s="30" t="s">
        <v>166</v>
      </c>
      <c r="E7" s="31"/>
      <c r="F7" s="21">
        <v>112</v>
      </c>
      <c r="G7" s="17">
        <f>3011+2098</f>
        <v>5109</v>
      </c>
      <c r="H7" s="18">
        <v>943758.29</v>
      </c>
      <c r="I7" s="17">
        <v>201</v>
      </c>
      <c r="J7" s="17" t="s">
        <v>167</v>
      </c>
    </row>
    <row r="8" spans="1:10">
      <c r="A8" s="29" t="s">
        <v>168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29.25" customHeight="1">
      <c r="A9" s="14" t="s">
        <v>164</v>
      </c>
      <c r="B9" s="15">
        <v>1</v>
      </c>
      <c r="C9" s="14" t="s">
        <v>169</v>
      </c>
      <c r="D9" s="32" t="s">
        <v>170</v>
      </c>
      <c r="E9" s="32"/>
      <c r="F9" s="16">
        <v>1111</v>
      </c>
      <c r="G9" s="17">
        <v>1</v>
      </c>
      <c r="H9" s="18">
        <v>2077261.764</v>
      </c>
      <c r="I9" s="17">
        <v>201</v>
      </c>
      <c r="J9" s="17" t="s">
        <v>167</v>
      </c>
    </row>
    <row r="10" spans="1:10" ht="29.25" customHeight="1">
      <c r="A10" s="14" t="s">
        <v>164</v>
      </c>
      <c r="B10" s="15">
        <v>1</v>
      </c>
      <c r="C10" s="14" t="s">
        <v>171</v>
      </c>
      <c r="D10" s="32" t="s">
        <v>172</v>
      </c>
      <c r="E10" s="32"/>
      <c r="F10" s="16">
        <v>1111</v>
      </c>
      <c r="G10" s="17">
        <v>1</v>
      </c>
      <c r="H10" s="18">
        <f>54986400/1.12/1000</f>
        <v>49094.999999999993</v>
      </c>
      <c r="I10" s="17">
        <v>203</v>
      </c>
      <c r="J10" s="17" t="s">
        <v>167</v>
      </c>
    </row>
    <row r="11" spans="1:10">
      <c r="A11" s="29" t="s">
        <v>173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33" customHeight="1">
      <c r="A12" s="14" t="s">
        <v>164</v>
      </c>
      <c r="B12" s="15">
        <v>2</v>
      </c>
      <c r="C12" s="14" t="s">
        <v>169</v>
      </c>
      <c r="D12" s="32" t="s">
        <v>174</v>
      </c>
      <c r="E12" s="32"/>
      <c r="F12" s="16">
        <v>5114</v>
      </c>
      <c r="G12" s="17">
        <v>1</v>
      </c>
      <c r="H12" s="18">
        <v>1215974.085</v>
      </c>
      <c r="I12" s="17">
        <v>201</v>
      </c>
      <c r="J12" s="17" t="s">
        <v>167</v>
      </c>
    </row>
    <row r="13" spans="1:10">
      <c r="A13" s="14" t="s">
        <v>164</v>
      </c>
      <c r="B13" s="15">
        <v>2</v>
      </c>
      <c r="C13" s="14" t="s">
        <v>175</v>
      </c>
      <c r="D13" s="32" t="s">
        <v>176</v>
      </c>
      <c r="E13" s="32"/>
      <c r="F13" s="16">
        <v>5114</v>
      </c>
      <c r="G13" s="17">
        <v>1</v>
      </c>
      <c r="H13" s="18">
        <f>16800000/1.12/1000</f>
        <v>14999.999999999998</v>
      </c>
      <c r="I13" s="17">
        <v>204</v>
      </c>
      <c r="J13" s="17" t="s">
        <v>167</v>
      </c>
    </row>
    <row r="14" spans="1:10" ht="30" customHeight="1">
      <c r="A14" s="14" t="s">
        <v>164</v>
      </c>
      <c r="B14" s="15">
        <v>2</v>
      </c>
      <c r="C14" s="14" t="s">
        <v>177</v>
      </c>
      <c r="D14" s="32" t="s">
        <v>178</v>
      </c>
      <c r="E14" s="32"/>
      <c r="F14" s="16">
        <v>5114</v>
      </c>
      <c r="G14" s="17">
        <v>1</v>
      </c>
      <c r="H14" s="18">
        <v>134300</v>
      </c>
      <c r="I14" s="17">
        <v>203</v>
      </c>
      <c r="J14" s="17" t="s">
        <v>167</v>
      </c>
    </row>
    <row r="15" spans="1:10">
      <c r="A15" s="14" t="s">
        <v>164</v>
      </c>
      <c r="B15" s="15">
        <v>2</v>
      </c>
      <c r="C15" s="14" t="s">
        <v>179</v>
      </c>
      <c r="D15" s="32" t="s">
        <v>180</v>
      </c>
      <c r="E15" s="32"/>
      <c r="F15" s="16">
        <v>5114</v>
      </c>
      <c r="G15" s="17">
        <v>1</v>
      </c>
      <c r="H15" s="18">
        <f>1568000/1.12/1000</f>
        <v>1399.9999999999998</v>
      </c>
      <c r="I15" s="17">
        <v>204</v>
      </c>
      <c r="J15" s="17" t="s">
        <v>167</v>
      </c>
    </row>
    <row r="16" spans="1:10">
      <c r="A16" s="14" t="s">
        <v>164</v>
      </c>
      <c r="B16" s="15">
        <v>2</v>
      </c>
      <c r="C16" s="14" t="s">
        <v>181</v>
      </c>
      <c r="D16" s="30" t="s">
        <v>182</v>
      </c>
      <c r="E16" s="31"/>
      <c r="F16" s="16">
        <v>5114</v>
      </c>
      <c r="G16" s="17">
        <v>1</v>
      </c>
      <c r="H16" s="18">
        <v>540</v>
      </c>
      <c r="I16" s="17">
        <v>204</v>
      </c>
      <c r="J16" s="17" t="s">
        <v>167</v>
      </c>
    </row>
    <row r="17" spans="1:10" ht="39.75" customHeight="1">
      <c r="A17" s="14" t="s">
        <v>164</v>
      </c>
      <c r="B17" s="15">
        <v>2</v>
      </c>
      <c r="C17" s="14" t="s">
        <v>183</v>
      </c>
      <c r="D17" s="30" t="s">
        <v>184</v>
      </c>
      <c r="E17" s="31"/>
      <c r="F17" s="16">
        <v>5114</v>
      </c>
      <c r="G17" s="17">
        <v>1</v>
      </c>
      <c r="H17" s="18">
        <f>172004182.56/1.12/1000</f>
        <v>153575.163</v>
      </c>
      <c r="I17" s="17">
        <v>203</v>
      </c>
      <c r="J17" s="17" t="s">
        <v>167</v>
      </c>
    </row>
    <row r="18" spans="1:10">
      <c r="A18" s="14" t="s">
        <v>164</v>
      </c>
      <c r="B18" s="15">
        <v>2</v>
      </c>
      <c r="C18" s="14" t="s">
        <v>185</v>
      </c>
      <c r="D18" s="32" t="s">
        <v>240</v>
      </c>
      <c r="E18" s="32"/>
      <c r="F18" s="16">
        <v>5114</v>
      </c>
      <c r="G18" s="17">
        <v>1</v>
      </c>
      <c r="H18" s="18">
        <f>873600/1.12/1000</f>
        <v>779.99999999999989</v>
      </c>
      <c r="I18" s="17">
        <v>204</v>
      </c>
      <c r="J18" s="17" t="s">
        <v>167</v>
      </c>
    </row>
    <row r="19" spans="1:10" ht="27.75" customHeight="1">
      <c r="A19" s="14" t="s">
        <v>164</v>
      </c>
      <c r="B19" s="15">
        <v>2</v>
      </c>
      <c r="C19" s="14" t="s">
        <v>186</v>
      </c>
      <c r="D19" s="32" t="s">
        <v>187</v>
      </c>
      <c r="E19" s="32"/>
      <c r="F19" s="16">
        <v>5114</v>
      </c>
      <c r="G19" s="17">
        <v>1</v>
      </c>
      <c r="H19" s="18">
        <v>5149802.5080000004</v>
      </c>
      <c r="I19" s="17">
        <v>204</v>
      </c>
      <c r="J19" s="17" t="s">
        <v>167</v>
      </c>
    </row>
    <row r="20" spans="1:10">
      <c r="A20" s="14" t="s">
        <v>164</v>
      </c>
      <c r="B20" s="15">
        <v>2</v>
      </c>
      <c r="C20" s="14" t="s">
        <v>188</v>
      </c>
      <c r="D20" s="30" t="s">
        <v>189</v>
      </c>
      <c r="E20" s="31"/>
      <c r="F20" s="16">
        <v>5114</v>
      </c>
      <c r="G20" s="17">
        <v>1</v>
      </c>
      <c r="H20" s="18">
        <f>1413103564/1.12/1000</f>
        <v>1261699.6107142856</v>
      </c>
      <c r="I20" s="17">
        <v>204</v>
      </c>
      <c r="J20" s="17" t="s">
        <v>167</v>
      </c>
    </row>
    <row r="21" spans="1:10" ht="36" customHeight="1">
      <c r="A21" s="14" t="s">
        <v>164</v>
      </c>
      <c r="B21" s="15">
        <v>2</v>
      </c>
      <c r="C21" s="14" t="s">
        <v>190</v>
      </c>
      <c r="D21" s="32" t="s">
        <v>191</v>
      </c>
      <c r="E21" s="32"/>
      <c r="F21" s="16">
        <v>5114</v>
      </c>
      <c r="G21" s="17">
        <v>1</v>
      </c>
      <c r="H21" s="18">
        <f>2714230287/1.12/1000</f>
        <v>2423419.8991071424</v>
      </c>
      <c r="I21" s="17">
        <v>204</v>
      </c>
      <c r="J21" s="17" t="s">
        <v>167</v>
      </c>
    </row>
    <row r="22" spans="1:10" ht="36" customHeight="1">
      <c r="A22" s="14" t="s">
        <v>164</v>
      </c>
      <c r="B22" s="15">
        <v>2</v>
      </c>
      <c r="C22" s="14" t="s">
        <v>192</v>
      </c>
      <c r="D22" s="32" t="s">
        <v>193</v>
      </c>
      <c r="E22" s="32"/>
      <c r="F22" s="16">
        <v>5114</v>
      </c>
      <c r="G22" s="17">
        <v>1</v>
      </c>
      <c r="H22" s="18">
        <v>37680.695</v>
      </c>
      <c r="I22" s="17">
        <v>204</v>
      </c>
      <c r="J22" s="17" t="s">
        <v>167</v>
      </c>
    </row>
    <row r="23" spans="1:10" ht="36" customHeight="1">
      <c r="A23" s="14" t="s">
        <v>164</v>
      </c>
      <c r="B23" s="15">
        <v>2</v>
      </c>
      <c r="C23" s="14" t="s">
        <v>194</v>
      </c>
      <c r="D23" s="32" t="s">
        <v>195</v>
      </c>
      <c r="E23" s="32"/>
      <c r="F23" s="16">
        <v>5114</v>
      </c>
      <c r="G23" s="17">
        <v>1</v>
      </c>
      <c r="H23" s="18">
        <f>12689889.6/1.12/1000</f>
        <v>11330.258571428571</v>
      </c>
      <c r="I23" s="17">
        <v>204</v>
      </c>
      <c r="J23" s="17" t="s">
        <v>167</v>
      </c>
    </row>
    <row r="24" spans="1:10" ht="40.5" customHeight="1">
      <c r="A24" s="14" t="s">
        <v>164</v>
      </c>
      <c r="B24" s="15">
        <v>2</v>
      </c>
      <c r="C24" s="14" t="s">
        <v>196</v>
      </c>
      <c r="D24" s="32" t="s">
        <v>197</v>
      </c>
      <c r="E24" s="32"/>
      <c r="F24" s="16">
        <v>5114</v>
      </c>
      <c r="G24" s="17">
        <v>1</v>
      </c>
      <c r="H24" s="18">
        <v>11020</v>
      </c>
      <c r="I24" s="17">
        <v>204</v>
      </c>
      <c r="J24" s="17" t="s">
        <v>167</v>
      </c>
    </row>
    <row r="25" spans="1:10">
      <c r="A25" s="14" t="s">
        <v>164</v>
      </c>
      <c r="B25" s="15">
        <v>2</v>
      </c>
      <c r="C25" s="14" t="s">
        <v>198</v>
      </c>
      <c r="D25" s="30" t="s">
        <v>199</v>
      </c>
      <c r="E25" s="31"/>
      <c r="F25" s="16">
        <v>5114</v>
      </c>
      <c r="G25" s="17">
        <v>1</v>
      </c>
      <c r="H25" s="20">
        <v>5680.54</v>
      </c>
      <c r="I25" s="17">
        <v>204</v>
      </c>
      <c r="J25" s="17" t="s">
        <v>167</v>
      </c>
    </row>
    <row r="26" spans="1:10" ht="27.75" customHeight="1">
      <c r="A26" s="14" t="s">
        <v>164</v>
      </c>
      <c r="B26" s="15">
        <v>2</v>
      </c>
      <c r="C26" s="14" t="s">
        <v>198</v>
      </c>
      <c r="D26" s="30" t="s">
        <v>200</v>
      </c>
      <c r="E26" s="31"/>
      <c r="F26" s="16">
        <v>5114</v>
      </c>
      <c r="G26" s="17">
        <v>1</v>
      </c>
      <c r="H26" s="20">
        <v>38896.199999999997</v>
      </c>
      <c r="I26" s="17">
        <v>204</v>
      </c>
      <c r="J26" s="17" t="s">
        <v>167</v>
      </c>
    </row>
    <row r="27" spans="1:10" ht="52.5" customHeight="1">
      <c r="A27" s="14" t="s">
        <v>164</v>
      </c>
      <c r="B27" s="15">
        <v>2</v>
      </c>
      <c r="C27" s="14" t="s">
        <v>194</v>
      </c>
      <c r="D27" s="30" t="s">
        <v>201</v>
      </c>
      <c r="E27" s="31"/>
      <c r="F27" s="16">
        <v>5114</v>
      </c>
      <c r="G27" s="19">
        <v>1</v>
      </c>
      <c r="H27" s="18">
        <v>17513.55</v>
      </c>
      <c r="I27" s="17">
        <v>204</v>
      </c>
      <c r="J27" s="17" t="s">
        <v>167</v>
      </c>
    </row>
    <row r="28" spans="1:10">
      <c r="A28" s="14" t="s">
        <v>164</v>
      </c>
      <c r="B28" s="15">
        <v>2</v>
      </c>
      <c r="C28" s="14" t="s">
        <v>202</v>
      </c>
      <c r="D28" s="30" t="s">
        <v>203</v>
      </c>
      <c r="E28" s="31"/>
      <c r="F28" s="16">
        <v>5114</v>
      </c>
      <c r="G28" s="17">
        <v>1</v>
      </c>
      <c r="H28" s="18">
        <v>1942.4079999999999</v>
      </c>
      <c r="I28" s="17">
        <v>204</v>
      </c>
      <c r="J28" s="17" t="s">
        <v>167</v>
      </c>
    </row>
    <row r="29" spans="1:10" ht="30.75" customHeight="1">
      <c r="A29" s="14" t="s">
        <v>164</v>
      </c>
      <c r="B29" s="15">
        <v>2</v>
      </c>
      <c r="C29" s="14" t="s">
        <v>204</v>
      </c>
      <c r="D29" s="30" t="s">
        <v>205</v>
      </c>
      <c r="E29" s="31"/>
      <c r="F29" s="16">
        <v>5114</v>
      </c>
      <c r="G29" s="17">
        <v>1</v>
      </c>
      <c r="H29" s="18">
        <f>13440000/1.12/1000</f>
        <v>11999.999999999998</v>
      </c>
      <c r="I29" s="17">
        <v>204</v>
      </c>
      <c r="J29" s="17" t="s">
        <v>167</v>
      </c>
    </row>
    <row r="30" spans="1:10">
      <c r="A30" s="14" t="s">
        <v>164</v>
      </c>
      <c r="B30" s="15">
        <v>2</v>
      </c>
      <c r="C30" s="14" t="s">
        <v>206</v>
      </c>
      <c r="D30" s="30" t="s">
        <v>207</v>
      </c>
      <c r="E30" s="31"/>
      <c r="F30" s="16">
        <v>5114</v>
      </c>
      <c r="G30" s="17">
        <v>1</v>
      </c>
      <c r="H30" s="18">
        <v>3</v>
      </c>
      <c r="I30" s="17">
        <v>204</v>
      </c>
      <c r="J30" s="17" t="s">
        <v>167</v>
      </c>
    </row>
    <row r="31" spans="1:10" ht="29.25" customHeight="1">
      <c r="A31" s="14" t="s">
        <v>164</v>
      </c>
      <c r="B31" s="15">
        <v>2</v>
      </c>
      <c r="C31" s="14" t="s">
        <v>208</v>
      </c>
      <c r="D31" s="30" t="s">
        <v>209</v>
      </c>
      <c r="E31" s="31"/>
      <c r="F31" s="16">
        <v>5114</v>
      </c>
      <c r="G31" s="17">
        <v>1</v>
      </c>
      <c r="H31" s="18">
        <v>84298.353000000003</v>
      </c>
      <c r="I31" s="17">
        <v>201</v>
      </c>
      <c r="J31" s="17" t="s">
        <v>167</v>
      </c>
    </row>
    <row r="32" spans="1:10" ht="29.25" customHeight="1">
      <c r="A32" s="14" t="s">
        <v>164</v>
      </c>
      <c r="B32" s="15">
        <v>2</v>
      </c>
      <c r="C32" s="14" t="s">
        <v>210</v>
      </c>
      <c r="D32" s="30" t="s">
        <v>211</v>
      </c>
      <c r="E32" s="31"/>
      <c r="F32" s="16">
        <v>5114</v>
      </c>
      <c r="G32" s="17">
        <v>1</v>
      </c>
      <c r="H32" s="18">
        <v>3080</v>
      </c>
      <c r="I32" s="17">
        <v>204</v>
      </c>
      <c r="J32" s="17" t="s">
        <v>167</v>
      </c>
    </row>
    <row r="33" spans="1:10" ht="29.25" customHeight="1">
      <c r="A33" s="14" t="s">
        <v>164</v>
      </c>
      <c r="B33" s="15">
        <v>2</v>
      </c>
      <c r="C33" s="14" t="s">
        <v>212</v>
      </c>
      <c r="D33" s="30" t="s">
        <v>213</v>
      </c>
      <c r="E33" s="31"/>
      <c r="F33" s="16">
        <v>5114</v>
      </c>
      <c r="G33" s="17">
        <v>1</v>
      </c>
      <c r="H33" s="18">
        <v>5872.0780000000004</v>
      </c>
      <c r="I33" s="17">
        <v>204</v>
      </c>
      <c r="J33" s="17" t="s">
        <v>167</v>
      </c>
    </row>
    <row r="34" spans="1:10" ht="37.5" customHeight="1">
      <c r="A34" s="14" t="s">
        <v>164</v>
      </c>
      <c r="B34" s="15">
        <v>2</v>
      </c>
      <c r="C34" s="14" t="s">
        <v>212</v>
      </c>
      <c r="D34" s="30" t="s">
        <v>214</v>
      </c>
      <c r="E34" s="31"/>
      <c r="F34" s="16">
        <v>5114</v>
      </c>
      <c r="G34" s="17">
        <v>1</v>
      </c>
      <c r="H34" s="18">
        <v>339.72399999999999</v>
      </c>
      <c r="I34" s="17">
        <v>204</v>
      </c>
      <c r="J34" s="17" t="s">
        <v>167</v>
      </c>
    </row>
    <row r="35" spans="1:10">
      <c r="H35" s="5"/>
    </row>
    <row r="36" spans="1:10" ht="34">
      <c r="A36" s="7" t="s">
        <v>215</v>
      </c>
      <c r="B36" s="8"/>
      <c r="C36" s="33" t="s">
        <v>216</v>
      </c>
      <c r="D36" s="33"/>
      <c r="E36" s="9" t="s">
        <v>217</v>
      </c>
      <c r="F36" s="33" t="s">
        <v>218</v>
      </c>
      <c r="G36" s="33"/>
      <c r="H36" s="25"/>
      <c r="I36" s="25"/>
      <c r="J36" s="11"/>
    </row>
    <row r="37" spans="1:10" ht="16">
      <c r="A37" s="34" t="s">
        <v>219</v>
      </c>
      <c r="B37" s="34"/>
      <c r="C37" s="34" t="s">
        <v>220</v>
      </c>
      <c r="D37" s="34"/>
      <c r="E37" s="12" t="s">
        <v>221</v>
      </c>
      <c r="F37" s="34" t="s">
        <v>222</v>
      </c>
      <c r="G37" s="34"/>
      <c r="H37" s="34"/>
      <c r="I37" s="34"/>
      <c r="J37" s="11"/>
    </row>
    <row r="38" spans="1:10" ht="16">
      <c r="A38" s="34" t="s">
        <v>223</v>
      </c>
      <c r="B38" s="34"/>
      <c r="C38" s="34" t="s">
        <v>224</v>
      </c>
      <c r="D38" s="34"/>
      <c r="E38" s="12" t="s">
        <v>225</v>
      </c>
      <c r="F38" s="34" t="s">
        <v>226</v>
      </c>
      <c r="G38" s="34"/>
      <c r="H38" s="34"/>
      <c r="I38" s="34"/>
      <c r="J38" s="13"/>
    </row>
    <row r="39" spans="1:10" ht="16">
      <c r="A39" s="34" t="s">
        <v>227</v>
      </c>
      <c r="B39" s="34"/>
      <c r="C39" s="34" t="s">
        <v>228</v>
      </c>
      <c r="D39" s="34"/>
      <c r="E39" s="12" t="s">
        <v>229</v>
      </c>
      <c r="F39" s="34" t="s">
        <v>230</v>
      </c>
      <c r="G39" s="34"/>
      <c r="H39" s="34"/>
      <c r="I39" s="34"/>
      <c r="J39" s="13"/>
    </row>
    <row r="40" spans="1:10" ht="16">
      <c r="A40" s="11"/>
      <c r="C40" s="34" t="s">
        <v>231</v>
      </c>
      <c r="D40" s="34"/>
      <c r="E40" s="12" t="s">
        <v>232</v>
      </c>
      <c r="F40" s="34"/>
      <c r="G40" s="34"/>
      <c r="H40" s="34"/>
      <c r="I40" s="34"/>
      <c r="J40" s="13"/>
    </row>
    <row r="41" spans="1:10" ht="16">
      <c r="C41" s="34" t="s">
        <v>233</v>
      </c>
      <c r="D41" s="34"/>
      <c r="E41" s="12" t="s">
        <v>234</v>
      </c>
      <c r="F41" s="34"/>
      <c r="G41" s="34"/>
      <c r="H41" s="34"/>
      <c r="I41" s="34"/>
      <c r="J41" s="13"/>
    </row>
    <row r="42" spans="1:10" ht="16">
      <c r="C42" s="34" t="s">
        <v>235</v>
      </c>
      <c r="D42" s="34"/>
      <c r="E42" s="12" t="s">
        <v>236</v>
      </c>
      <c r="F42" s="34"/>
      <c r="G42" s="34"/>
      <c r="H42" s="34"/>
      <c r="I42" s="34"/>
      <c r="J42" s="13"/>
    </row>
    <row r="43" spans="1:10" ht="16">
      <c r="C43" s="34" t="s">
        <v>237</v>
      </c>
      <c r="D43" s="34"/>
      <c r="E43" s="12" t="s">
        <v>238</v>
      </c>
      <c r="F43" s="34"/>
      <c r="G43" s="34"/>
      <c r="H43" s="34"/>
      <c r="I43" s="34"/>
      <c r="J43" s="13"/>
    </row>
    <row r="44" spans="1:10" ht="16">
      <c r="E44" s="12" t="s">
        <v>239</v>
      </c>
    </row>
  </sheetData>
  <mergeCells count="51">
    <mergeCell ref="A8:J8"/>
    <mergeCell ref="A2:J2"/>
    <mergeCell ref="D4:E4"/>
    <mergeCell ref="D5:E5"/>
    <mergeCell ref="A6:J6"/>
    <mergeCell ref="D7:E7"/>
    <mergeCell ref="D20:E20"/>
    <mergeCell ref="D9:E9"/>
    <mergeCell ref="D10:E10"/>
    <mergeCell ref="A11:J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C36:D36"/>
    <mergeCell ref="F36:G36"/>
    <mergeCell ref="A37:B37"/>
    <mergeCell ref="C37:D37"/>
    <mergeCell ref="F37:I37"/>
    <mergeCell ref="A38:B38"/>
    <mergeCell ref="C38:D38"/>
    <mergeCell ref="F38:I38"/>
    <mergeCell ref="A39:B39"/>
    <mergeCell ref="C39:D39"/>
    <mergeCell ref="F39:I39"/>
    <mergeCell ref="C43:D43"/>
    <mergeCell ref="F43:I43"/>
    <mergeCell ref="C40:D40"/>
    <mergeCell ref="F40:I40"/>
    <mergeCell ref="C41:D41"/>
    <mergeCell ref="F41:I41"/>
    <mergeCell ref="C42:D42"/>
    <mergeCell ref="F42:I42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Русская версия </vt:lpstr>
      <vt:lpstr>English version</vt:lpstr>
      <vt:lpstr>Қазақша нұсқасы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Karakoishiyev</dc:creator>
  <cp:lastModifiedBy>Денис Натальчук</cp:lastModifiedBy>
  <dcterms:created xsi:type="dcterms:W3CDTF">2015-06-05T18:19:34Z</dcterms:created>
  <dcterms:modified xsi:type="dcterms:W3CDTF">2025-12-12T05:47:55Z</dcterms:modified>
</cp:coreProperties>
</file>